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xr:revisionPtr revIDLastSave="0" documentId="8_{B9DED937-3B06-4554-8709-4D2BB49B605A}" xr6:coauthVersionLast="47" xr6:coauthVersionMax="47" xr10:uidLastSave="{00000000-0000-0000-0000-000000000000}"/>
  <bookViews>
    <workbookView xWindow="-108" yWindow="-108" windowWidth="23256" windowHeight="12456" tabRatio="749" activeTab="6" xr2:uid="{9DBD99E0-36EA-461F-A787-68169C0C5294}"/>
  </bookViews>
  <sheets>
    <sheet name="LIOC.N0000" sheetId="6" r:id="rId1"/>
    <sheet name="CTC.N0000" sheetId="5" r:id="rId2"/>
    <sheet name="DIAL.N0000" sheetId="4" r:id="rId3"/>
    <sheet name="COMB.N0000" sheetId="2" r:id="rId4"/>
    <sheet name="ASPI" sheetId="10" r:id="rId5"/>
    <sheet name="Returns" sheetId="8" r:id="rId6"/>
    <sheet name="Calculations" sheetId="7" r:id="rId7"/>
  </sheets>
  <definedNames>
    <definedName name="ExternalData_1" localSheetId="3" hidden="1">'COMB.N0000'!$A$1:$K$48</definedName>
    <definedName name="ExternalData_2" localSheetId="4" hidden="1">ASPI!$A$1:$B$48</definedName>
    <definedName name="ExternalData_3" localSheetId="2" hidden="1">DIAL.N0000!$A$1:$K$48</definedName>
    <definedName name="ExternalData_4" localSheetId="1" hidden="1">'CTC.N0000'!$A$1:$K$48</definedName>
    <definedName name="ExternalData_5" localSheetId="0" hidden="1">LIOC.N0000!$A$1:$K$48</definedName>
  </definedNames>
  <calcPr calcId="191029"/>
</workbook>
</file>

<file path=xl/calcChain.xml><?xml version="1.0" encoding="utf-8"?>
<calcChain xmlns="http://schemas.openxmlformats.org/spreadsheetml/2006/main">
  <c r="J10" i="7" l="1"/>
  <c r="J11" i="7"/>
  <c r="J9" i="7"/>
  <c r="I10" i="7"/>
  <c r="I11" i="7"/>
  <c r="I9" i="7"/>
  <c r="G10" i="7"/>
  <c r="G11" i="7"/>
  <c r="G9" i="7"/>
  <c r="F11" i="7"/>
  <c r="F10" i="7"/>
  <c r="F9" i="7"/>
  <c r="F4" i="8"/>
  <c r="F5" i="8"/>
  <c r="F6" i="8"/>
  <c r="F7" i="8"/>
  <c r="F3" i="7" s="1"/>
  <c r="F8" i="8"/>
  <c r="F2" i="7" s="1"/>
  <c r="F6" i="7" s="1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3" i="8"/>
  <c r="E4" i="8"/>
  <c r="E3" i="7" s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3" i="8"/>
  <c r="D4" i="8"/>
  <c r="D5" i="8"/>
  <c r="D6" i="8"/>
  <c r="D7" i="8"/>
  <c r="D8" i="8"/>
  <c r="D9" i="8"/>
  <c r="D10" i="8"/>
  <c r="D11" i="8"/>
  <c r="D3" i="7" s="1"/>
  <c r="D12" i="8"/>
  <c r="D13" i="8"/>
  <c r="D14" i="8"/>
  <c r="D2" i="7" s="1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3" i="8"/>
  <c r="C4" i="8"/>
  <c r="C5" i="8"/>
  <c r="C6" i="8"/>
  <c r="C7" i="8"/>
  <c r="C8" i="8"/>
  <c r="C9" i="8"/>
  <c r="C3" i="7" s="1"/>
  <c r="C10" i="8"/>
  <c r="C2" i="7" s="1"/>
  <c r="C6" i="7" s="1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3" i="8"/>
  <c r="E4" i="7" l="1"/>
  <c r="E5" i="7" s="1"/>
  <c r="E2" i="7"/>
  <c r="E6" i="7" s="1"/>
  <c r="D6" i="7"/>
  <c r="B2" i="7"/>
  <c r="B3" i="7"/>
  <c r="B4" i="7"/>
  <c r="D4" i="7"/>
  <c r="D5" i="7" s="1"/>
  <c r="C4" i="7"/>
  <c r="C5" i="7" s="1"/>
  <c r="B5" i="7" l="1"/>
  <c r="B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</author>
  </authors>
  <commentList>
    <comment ref="I8" authorId="0" shapeId="0" xr:uid="{E674CD7B-91CD-45EA-8049-93E13F031AB8}">
      <text>
        <r>
          <rPr>
            <b/>
            <sz val="9"/>
            <color indexed="81"/>
            <rFont val="Tahoma"/>
            <family val="2"/>
          </rPr>
          <t>Use:</t>
        </r>
        <r>
          <rPr>
            <sz val="9"/>
            <color indexed="81"/>
            <rFont val="Tahoma"/>
            <family val="2"/>
          </rPr>
          <t xml:space="preserve">
All are positive → meaning each portfolio gives positive reward per unit of systematic risk.
Aggressive is slightly better in risk-adjusted terms.</t>
        </r>
      </text>
    </comment>
    <comment ref="G9" authorId="0" shapeId="0" xr:uid="{89FA9A8A-64E0-49C3-8130-22561175B951}">
      <text>
        <r>
          <rPr>
            <b/>
            <sz val="9"/>
            <color indexed="81"/>
            <rFont val="Tahoma"/>
            <family val="2"/>
          </rPr>
          <t>Use:</t>
        </r>
        <r>
          <rPr>
            <sz val="9"/>
            <color indexed="81"/>
            <rFont val="Tahoma"/>
            <family val="2"/>
          </rPr>
          <t xml:space="preserve">
Close to market risk</t>
        </r>
      </text>
    </comment>
    <comment ref="G10" authorId="0" shapeId="0" xr:uid="{FB867153-A944-4DDE-A362-1264437FDF74}">
      <text>
        <r>
          <rPr>
            <b/>
            <sz val="9"/>
            <color indexed="81"/>
            <rFont val="Tahoma"/>
            <family val="2"/>
          </rPr>
          <t>Use:</t>
        </r>
        <r>
          <rPr>
            <sz val="9"/>
            <color indexed="81"/>
            <rFont val="Tahoma"/>
            <family val="2"/>
          </rPr>
          <t xml:space="preserve">
Bellow market risk</t>
        </r>
      </text>
    </comment>
    <comment ref="G11" authorId="0" shapeId="0" xr:uid="{EA50E744-2994-45D5-AEC6-B4FE00488E4B}">
      <text>
        <r>
          <rPr>
            <b/>
            <sz val="9"/>
            <color indexed="81"/>
            <rFont val="Tahoma"/>
            <family val="2"/>
          </rPr>
          <t>Use:</t>
        </r>
        <r>
          <rPr>
            <sz val="9"/>
            <color indexed="81"/>
            <rFont val="Tahoma"/>
            <family val="2"/>
          </rPr>
          <t xml:space="preserve">
Above market risk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59422C-213E-4E38-9045-C6028A6D9EF9}" keepAlive="1" name="Query - Sheet1" description="Connection to the 'Sheet1' query in the workbook." type="5" refreshedVersion="4" background="1" saveData="1">
    <dbPr connection="Provider=Microsoft.Mashup.OleDb.1;Data Source=$Workbook$;Location=Sheet1;Extended Properties=&quot;&quot;" command="SELECT * FROM [Sheet1]"/>
  </connection>
  <connection id="2" xr16:uid="{0A42A0E7-B29A-499A-A6C8-476DE7393E40}" keepAlive="1" name="Query - Sheet1 (2)" description="Connection to the 'Sheet1 (2)' query in the workbook." type="5" refreshedVersion="4" background="1" saveData="1">
    <dbPr connection="Provider=Microsoft.Mashup.OleDb.1;Data Source=$Workbook$;Location=&quot;Sheet1 (2)&quot;;Extended Properties=&quot;&quot;" command="SELECT * FROM [Sheet1 (2)]"/>
  </connection>
  <connection id="3" xr16:uid="{EEAC4330-6D7E-46D1-8FDE-88AD1A5D275D}" keepAlive="1" name="Query - Sheet1 (3)" description="Connection to the 'Sheet1 (3)' query in the workbook." type="5" refreshedVersion="4" background="1" saveData="1">
    <dbPr connection="Provider=Microsoft.Mashup.OleDb.1;Data Source=$Workbook$;Location=&quot;Sheet1 (3)&quot;;Extended Properties=&quot;&quot;" command="SELECT * FROM [Sheet1 (3)]"/>
  </connection>
  <connection id="4" xr16:uid="{F35F6167-58A7-49A4-9C0F-BFA042276CAC}" keepAlive="1" name="Query - Sheet1 (4)" description="Connection to the 'Sheet1 (4)' query in the workbook." type="5" refreshedVersion="4" background="1" saveData="1">
    <dbPr connection="Provider=Microsoft.Mashup.OleDb.1;Data Source=$Workbook$;Location=&quot;Sheet1 (4)&quot;;Extended Properties=&quot;&quot;" command="SELECT * FROM [Sheet1 (4)]"/>
  </connection>
  <connection id="5" xr16:uid="{25F880C1-A8AC-405D-A897-7F28BAC8D910}" keepAlive="1" name="Query - Sheet1 (5)" description="Connection to the 'Sheet1 (5)' query in the workbook." type="5" refreshedVersion="4" background="1" saveData="1">
    <dbPr connection="Provider=Microsoft.Mashup.OleDb.1;Data Source=$Workbook$;Location=&quot;Sheet1 (5)&quot;;Extended Properties=&quot;&quot;" command="SELECT * FROM [Sheet1 (5)]"/>
  </connection>
  <connection id="6" xr16:uid="{AAD93DE7-DB9C-4D8B-9441-F0007673BF25}" keepAlive="1" name="Query - Sheet1 (6)" description="Connection to the 'Sheet1 (6)' query in the workbook." type="5" refreshedVersion="0" background="1">
    <dbPr connection="Provider=Microsoft.Mashup.OleDb.1;Data Source=$Workbook$;Location=&quot;Sheet1 (6)&quot;;Extended Properties=&quot;&quot;" command="SELECT * FROM [Sheet1 (6)]"/>
  </connection>
  <connection id="7" xr16:uid="{B431CC32-8C80-4D5A-A001-61B35A15B18C}" keepAlive="1" name="Query - Sheet1 (7)" description="Connection to the 'Sheet1 (7)' query in the workbook." type="5" refreshedVersion="8" background="1" saveData="1">
    <dbPr connection="Provider=Microsoft.Mashup.OleDb.1;Data Source=$Workbook$;Location=&quot;Sheet1 (7)&quot;;Extended Properties=&quot;&quot;" command="SELECT * FROM [Sheet1 (7)]"/>
  </connection>
</connections>
</file>

<file path=xl/sharedStrings.xml><?xml version="1.0" encoding="utf-8"?>
<sst xmlns="http://schemas.openxmlformats.org/spreadsheetml/2006/main" count="639" uniqueCount="370">
  <si>
    <t>Traded Date</t>
  </si>
  <si>
    <t>Value</t>
  </si>
  <si>
    <t>Period</t>
  </si>
  <si>
    <t>Date High</t>
  </si>
  <si>
    <t>High (Rs.)</t>
  </si>
  <si>
    <t>Date Low (Rs.)</t>
  </si>
  <si>
    <t>Low (Rs.)</t>
  </si>
  <si>
    <t>Close (Rs.)</t>
  </si>
  <si>
    <t>Trade Vol</t>
  </si>
  <si>
    <t>Share Vol</t>
  </si>
  <si>
    <t>Turnover (Rs.)</t>
  </si>
  <si>
    <t>Last Traded Date</t>
  </si>
  <si>
    <t>Days Traded</t>
  </si>
  <si>
    <t>6/11/2025</t>
  </si>
  <si>
    <t>3/11/2025</t>
  </si>
  <si>
    <t>22/10/2025</t>
  </si>
  <si>
    <t>1/10/2025</t>
  </si>
  <si>
    <t>31-10-2025</t>
  </si>
  <si>
    <t>1/9/2025</t>
  </si>
  <si>
    <t>15/09/2025</t>
  </si>
  <si>
    <t>30-09-2025</t>
  </si>
  <si>
    <t>21/08/2025</t>
  </si>
  <si>
    <t>6/8/2025</t>
  </si>
  <si>
    <t>29-08-2025</t>
  </si>
  <si>
    <t>15/07/2025</t>
  </si>
  <si>
    <t>8/7/2025</t>
  </si>
  <si>
    <t>31-07-2025</t>
  </si>
  <si>
    <t>30/06/2025</t>
  </si>
  <si>
    <t>16/06/2025</t>
  </si>
  <si>
    <t>30-06-2025</t>
  </si>
  <si>
    <t>30/05/2025</t>
  </si>
  <si>
    <t>2/5/2025</t>
  </si>
  <si>
    <t>30-05-2025</t>
  </si>
  <si>
    <t>1/4/2025</t>
  </si>
  <si>
    <t>7/4/2025</t>
  </si>
  <si>
    <t>30-04-2025</t>
  </si>
  <si>
    <t>3/3/2025</t>
  </si>
  <si>
    <t>18/03/2025</t>
  </si>
  <si>
    <t>28-03-2025</t>
  </si>
  <si>
    <t>21/02/2025</t>
  </si>
  <si>
    <t>6/2/2025</t>
  </si>
  <si>
    <t>28-02-2025</t>
  </si>
  <si>
    <t>23/01/2025</t>
  </si>
  <si>
    <t>7/1/2025</t>
  </si>
  <si>
    <t>31-01-2025</t>
  </si>
  <si>
    <t>31/12/2024</t>
  </si>
  <si>
    <t>2/12/2024</t>
  </si>
  <si>
    <t>31-12-2024</t>
  </si>
  <si>
    <t>18/11/2024</t>
  </si>
  <si>
    <t>8/11/2024</t>
  </si>
  <si>
    <t>29-11-2024</t>
  </si>
  <si>
    <t>30/10/2024</t>
  </si>
  <si>
    <t>1/10/2024</t>
  </si>
  <si>
    <t>30-10-2024</t>
  </si>
  <si>
    <t>26/09/2024</t>
  </si>
  <si>
    <t>12/9/2024</t>
  </si>
  <si>
    <t>30-09-2024</t>
  </si>
  <si>
    <t>15/08/2024</t>
  </si>
  <si>
    <t>29/08/2024</t>
  </si>
  <si>
    <t>30-08-2024</t>
  </si>
  <si>
    <t>1/7/2024</t>
  </si>
  <si>
    <t>31/07/2024</t>
  </si>
  <si>
    <t>31-07-2024</t>
  </si>
  <si>
    <t>11/6/2024</t>
  </si>
  <si>
    <t>28/06/2024</t>
  </si>
  <si>
    <t>28-06-2024</t>
  </si>
  <si>
    <t>15/05/2024</t>
  </si>
  <si>
    <t>29/05/2024</t>
  </si>
  <si>
    <t>31-05-2024</t>
  </si>
  <si>
    <t>30/04/2024</t>
  </si>
  <si>
    <t>1/4/2024</t>
  </si>
  <si>
    <t>30-04-2024</t>
  </si>
  <si>
    <t>28/03/2024</t>
  </si>
  <si>
    <t>5/3/2024</t>
  </si>
  <si>
    <t>28-03-2024</t>
  </si>
  <si>
    <t>26/02/2024</t>
  </si>
  <si>
    <t>1/2/2024</t>
  </si>
  <si>
    <t>29-02-2024</t>
  </si>
  <si>
    <t>2/1/2024</t>
  </si>
  <si>
    <t>31/01/2024</t>
  </si>
  <si>
    <t>31-01-2024</t>
  </si>
  <si>
    <t>29/12/2023</t>
  </si>
  <si>
    <t>1/12/2023</t>
  </si>
  <si>
    <t>29-12-2023</t>
  </si>
  <si>
    <t>8/11/2023</t>
  </si>
  <si>
    <t>16/11/2023</t>
  </si>
  <si>
    <t>30-11-2023</t>
  </si>
  <si>
    <t>2/10/2023</t>
  </si>
  <si>
    <t>19/10/2023</t>
  </si>
  <si>
    <t>31-10-2023</t>
  </si>
  <si>
    <t>5/9/2023</t>
  </si>
  <si>
    <t>1/9/2023</t>
  </si>
  <si>
    <t>27-09-2023</t>
  </si>
  <si>
    <t>10/8/2023</t>
  </si>
  <si>
    <t>25/08/2023</t>
  </si>
  <si>
    <t>31-08-2023</t>
  </si>
  <si>
    <t>28/07/2023</t>
  </si>
  <si>
    <t>4/7/2023</t>
  </si>
  <si>
    <t>31-07-2023</t>
  </si>
  <si>
    <t>26/06/2023</t>
  </si>
  <si>
    <t>7/6/2023</t>
  </si>
  <si>
    <t>28-06-2023</t>
  </si>
  <si>
    <t>11/5/2023</t>
  </si>
  <si>
    <t>3/5/2023</t>
  </si>
  <si>
    <t>31-05-2023</t>
  </si>
  <si>
    <t>18/04/2023</t>
  </si>
  <si>
    <t>28/04/2023</t>
  </si>
  <si>
    <t>28-04-2023</t>
  </si>
  <si>
    <t>8/3/2023</t>
  </si>
  <si>
    <t>31/03/2023</t>
  </si>
  <si>
    <t>31-03-2023</t>
  </si>
  <si>
    <t>20/02/2023</t>
  </si>
  <si>
    <t>1/2/2023</t>
  </si>
  <si>
    <t>28-02-2023</t>
  </si>
  <si>
    <t>23/01/2023</t>
  </si>
  <si>
    <t>2/1/2023</t>
  </si>
  <si>
    <t>31-01-2023</t>
  </si>
  <si>
    <t>14/12/2022</t>
  </si>
  <si>
    <t>29/12/2022</t>
  </si>
  <si>
    <t>30-12-2022</t>
  </si>
  <si>
    <t>17/11/2022</t>
  </si>
  <si>
    <t>8/11/2022</t>
  </si>
  <si>
    <t>30-11-2022</t>
  </si>
  <si>
    <t>3/10/2022</t>
  </si>
  <si>
    <t>27/10/2022</t>
  </si>
  <si>
    <t>31-10-2022</t>
  </si>
  <si>
    <t>15/09/2022</t>
  </si>
  <si>
    <t>7/9/2022</t>
  </si>
  <si>
    <t>30-09-2022</t>
  </si>
  <si>
    <t>15/08/2022</t>
  </si>
  <si>
    <t>18/08/2022</t>
  </si>
  <si>
    <t>31-08-2022</t>
  </si>
  <si>
    <t>21/07/2022</t>
  </si>
  <si>
    <t>5/7/2022</t>
  </si>
  <si>
    <t>29-07-2022</t>
  </si>
  <si>
    <t>1/6/2022</t>
  </si>
  <si>
    <t>28/06/2022</t>
  </si>
  <si>
    <t>30-06-2022</t>
  </si>
  <si>
    <t>31/05/2022</t>
  </si>
  <si>
    <t>12/5/2022</t>
  </si>
  <si>
    <t>31-05-2022</t>
  </si>
  <si>
    <t>4/4/2022</t>
  </si>
  <si>
    <t>27/04/2022</t>
  </si>
  <si>
    <t>29-04-2022</t>
  </si>
  <si>
    <t>2/3/2022</t>
  </si>
  <si>
    <t>31/03/2022</t>
  </si>
  <si>
    <t>31-03-2022</t>
  </si>
  <si>
    <t>1/2/2022</t>
  </si>
  <si>
    <t>10/2/2022</t>
  </si>
  <si>
    <t>28-02-2022</t>
  </si>
  <si>
    <t>24/01/2022</t>
  </si>
  <si>
    <t>7/1/2022</t>
  </si>
  <si>
    <t>31-01-2022</t>
  </si>
  <si>
    <t>30/10/2025</t>
  </si>
  <si>
    <t>2/6/2025</t>
  </si>
  <si>
    <t>22/05/2025</t>
  </si>
  <si>
    <t>27/02/2025</t>
  </si>
  <si>
    <t>30/09/2024</t>
  </si>
  <si>
    <t>10/9/2024</t>
  </si>
  <si>
    <t>30/08/2024</t>
  </si>
  <si>
    <t>1/3/2024</t>
  </si>
  <si>
    <t>2/2/2024</t>
  </si>
  <si>
    <t>24/01/2024</t>
  </si>
  <si>
    <t>27/12/2023</t>
  </si>
  <si>
    <t>10/11/2023</t>
  </si>
  <si>
    <t>27/09/2023</t>
  </si>
  <si>
    <t>2/8/2023</t>
  </si>
  <si>
    <t>1/6/2023</t>
  </si>
  <si>
    <t>16/05/2023</t>
  </si>
  <si>
    <t>30/05/2023</t>
  </si>
  <si>
    <t>1/3/2023</t>
  </si>
  <si>
    <t>30/12/2022</t>
  </si>
  <si>
    <t>13/05/2022</t>
  </si>
  <si>
    <t>1/4/2022</t>
  </si>
  <si>
    <t>25/02/2022</t>
  </si>
  <si>
    <t>4/11/2025</t>
  </si>
  <si>
    <t>15/10/2025</t>
  </si>
  <si>
    <t>8/10/2025</t>
  </si>
  <si>
    <t>30/09/2025</t>
  </si>
  <si>
    <t>18/09/2025</t>
  </si>
  <si>
    <t>29/08/2025</t>
  </si>
  <si>
    <t>7/8/2025</t>
  </si>
  <si>
    <t>23/07/2025</t>
  </si>
  <si>
    <t>11/7/2025</t>
  </si>
  <si>
    <t>20/06/2025</t>
  </si>
  <si>
    <t>2/4/2025</t>
  </si>
  <si>
    <t>4/4/2025</t>
  </si>
  <si>
    <t>28/03/2025</t>
  </si>
  <si>
    <t>17/03/2025</t>
  </si>
  <si>
    <t>17/02/2025</t>
  </si>
  <si>
    <t>31/01/2025</t>
  </si>
  <si>
    <t>3/12/2024</t>
  </si>
  <si>
    <t>11/11/2024</t>
  </si>
  <si>
    <t>25/11/2024</t>
  </si>
  <si>
    <t>21/10/2024</t>
  </si>
  <si>
    <t>7/10/2024</t>
  </si>
  <si>
    <t>2/8/2024</t>
  </si>
  <si>
    <t>18/07/2024</t>
  </si>
  <si>
    <t>13/06/2024</t>
  </si>
  <si>
    <t>3/5/2024</t>
  </si>
  <si>
    <t>28/05/2024</t>
  </si>
  <si>
    <t>8/4/2024</t>
  </si>
  <si>
    <t>17/04/2024</t>
  </si>
  <si>
    <t>29/02/2024</t>
  </si>
  <si>
    <t>14/12/2023</t>
  </si>
  <si>
    <t>7/11/2023</t>
  </si>
  <si>
    <t>30/11/2023</t>
  </si>
  <si>
    <t>6/10/2023</t>
  </si>
  <si>
    <t>27/10/2023</t>
  </si>
  <si>
    <t>11/8/2023</t>
  </si>
  <si>
    <t>3/8/2023</t>
  </si>
  <si>
    <t>27/07/2023</t>
  </si>
  <si>
    <t>22/06/2023</t>
  </si>
  <si>
    <t>20/06/2023</t>
  </si>
  <si>
    <t>15/05/2023</t>
  </si>
  <si>
    <t>12/4/2023</t>
  </si>
  <si>
    <t>3/3/2023</t>
  </si>
  <si>
    <t>3/2/2023</t>
  </si>
  <si>
    <t>21/02/2023</t>
  </si>
  <si>
    <t>31/01/2023</t>
  </si>
  <si>
    <t>4/1/2023</t>
  </si>
  <si>
    <t>6/12/2022</t>
  </si>
  <si>
    <t>30/11/2022</t>
  </si>
  <si>
    <t>22/11/2022</t>
  </si>
  <si>
    <t>25/10/2022</t>
  </si>
  <si>
    <t>5/9/2022</t>
  </si>
  <si>
    <t>2/9/2022</t>
  </si>
  <si>
    <t>9/8/2022</t>
  </si>
  <si>
    <t>31/08/2022</t>
  </si>
  <si>
    <t>29/07/2022</t>
  </si>
  <si>
    <t>7/7/2022</t>
  </si>
  <si>
    <t>13/06/2022</t>
  </si>
  <si>
    <t>4/5/2022</t>
  </si>
  <si>
    <t>6/4/2022</t>
  </si>
  <si>
    <t>3/3/2022</t>
  </si>
  <si>
    <t>14/02/2022</t>
  </si>
  <si>
    <t>8/2/2022</t>
  </si>
  <si>
    <t>3/1/2022</t>
  </si>
  <si>
    <t>28/01/2022</t>
  </si>
  <si>
    <t>17/10/2025</t>
  </si>
  <si>
    <t>25/09/2025</t>
  </si>
  <si>
    <t>23/09/2025</t>
  </si>
  <si>
    <t>1/8/2025</t>
  </si>
  <si>
    <t>31/07/2025</t>
  </si>
  <si>
    <t>9/7/2025</t>
  </si>
  <si>
    <t>4/6/2025</t>
  </si>
  <si>
    <t>3/6/2025</t>
  </si>
  <si>
    <t>6/5/2025</t>
  </si>
  <si>
    <t>3/4/2025</t>
  </si>
  <si>
    <t>6/3/2025</t>
  </si>
  <si>
    <t>18/02/2025</t>
  </si>
  <si>
    <t>2/1/2025</t>
  </si>
  <si>
    <t>4/12/2024</t>
  </si>
  <si>
    <t>29/11/2024</t>
  </si>
  <si>
    <t>7/11/2024</t>
  </si>
  <si>
    <t>25/10/2024</t>
  </si>
  <si>
    <t>2/10/2024</t>
  </si>
  <si>
    <t>3/9/2024</t>
  </si>
  <si>
    <t>9/9/2024</t>
  </si>
  <si>
    <t>26/08/2024</t>
  </si>
  <si>
    <t>3/7/2024</t>
  </si>
  <si>
    <t>12/7/2024</t>
  </si>
  <si>
    <t>6/6/2024</t>
  </si>
  <si>
    <t>24/06/2024</t>
  </si>
  <si>
    <t>14/05/2024</t>
  </si>
  <si>
    <t>30/05/2024</t>
  </si>
  <si>
    <t>16/04/2024</t>
  </si>
  <si>
    <t>12/2/2024</t>
  </si>
  <si>
    <t>8/1/2024</t>
  </si>
  <si>
    <t>13/12/2023</t>
  </si>
  <si>
    <t>19/12/2023</t>
  </si>
  <si>
    <t>9/10/2023</t>
  </si>
  <si>
    <t>22/09/2023</t>
  </si>
  <si>
    <t>15/06/2023</t>
  </si>
  <si>
    <t>2/5/2023</t>
  </si>
  <si>
    <t>4/4/2023</t>
  </si>
  <si>
    <t>10/3/2023</t>
  </si>
  <si>
    <t>6/2/2023</t>
  </si>
  <si>
    <t>22/02/2023</t>
  </si>
  <si>
    <t>19/01/2023</t>
  </si>
  <si>
    <t>5/12/2022</t>
  </si>
  <si>
    <t>28/12/2022</t>
  </si>
  <si>
    <t>3/11/2022</t>
  </si>
  <si>
    <t>25/11/2022</t>
  </si>
  <si>
    <t>28/09/2022</t>
  </si>
  <si>
    <t>1/9/2022</t>
  </si>
  <si>
    <t>29/08/2022</t>
  </si>
  <si>
    <t>4/8/2022</t>
  </si>
  <si>
    <t>1/7/2022</t>
  </si>
  <si>
    <t>15/07/2022</t>
  </si>
  <si>
    <t>3/6/2022</t>
  </si>
  <si>
    <t>27/06/2022</t>
  </si>
  <si>
    <t>26/05/2022</t>
  </si>
  <si>
    <t>2/2/2022</t>
  </si>
  <si>
    <t>11/1/2022</t>
  </si>
  <si>
    <t>29/10/2025</t>
  </si>
  <si>
    <t>10/10/2025</t>
  </si>
  <si>
    <t>17/09/2025</t>
  </si>
  <si>
    <t>25/08/2025</t>
  </si>
  <si>
    <t>29/07/2025</t>
  </si>
  <si>
    <t>17/07/2025</t>
  </si>
  <si>
    <t>15/05/2025</t>
  </si>
  <si>
    <t>8/5/2025</t>
  </si>
  <si>
    <t>9/4/2025</t>
  </si>
  <si>
    <t>11/3/2025</t>
  </si>
  <si>
    <t>3/2/2025</t>
  </si>
  <si>
    <t>28/01/2025</t>
  </si>
  <si>
    <t>20/12/2024</t>
  </si>
  <si>
    <t>1/11/2024</t>
  </si>
  <si>
    <t>11/10/2024</t>
  </si>
  <si>
    <t>10/10/2024</t>
  </si>
  <si>
    <t>25/09/2024</t>
  </si>
  <si>
    <t>11/9/2024</t>
  </si>
  <si>
    <t>1/8/2024</t>
  </si>
  <si>
    <t>28/08/2024</t>
  </si>
  <si>
    <t>3/6/2024</t>
  </si>
  <si>
    <t>20/05/2024</t>
  </si>
  <si>
    <t>27/02/2024</t>
  </si>
  <si>
    <t>18/01/2024</t>
  </si>
  <si>
    <t>12/12/2023</t>
  </si>
  <si>
    <t>22/12/2023</t>
  </si>
  <si>
    <t>2/11/2023</t>
  </si>
  <si>
    <t>29/11/2023</t>
  </si>
  <si>
    <t>26/10/2023</t>
  </si>
  <si>
    <t>4/9/2023</t>
  </si>
  <si>
    <t>25/09/2023</t>
  </si>
  <si>
    <t>23/08/2023</t>
  </si>
  <si>
    <t>17/07/2023</t>
  </si>
  <si>
    <t>25/07/2023</t>
  </si>
  <si>
    <t>2/6/2023</t>
  </si>
  <si>
    <t>17/04/2023</t>
  </si>
  <si>
    <t>28/03/2023</t>
  </si>
  <si>
    <t>2/2/2023</t>
  </si>
  <si>
    <t>14/02/2023</t>
  </si>
  <si>
    <t>3/1/2023</t>
  </si>
  <si>
    <t>13/01/2023</t>
  </si>
  <si>
    <t>15/12/2022</t>
  </si>
  <si>
    <t>2/12/2022</t>
  </si>
  <si>
    <t>29/11/2022</t>
  </si>
  <si>
    <t>21/11/2022</t>
  </si>
  <si>
    <t>22/09/2022</t>
  </si>
  <si>
    <t>1/8/2022</t>
  </si>
  <si>
    <t>14/07/2022</t>
  </si>
  <si>
    <t>30/06/2022</t>
  </si>
  <si>
    <t>25/05/2022</t>
  </si>
  <si>
    <t>26/04/2022</t>
  </si>
  <si>
    <t>30/03/2022</t>
  </si>
  <si>
    <t>Average Monthly Return</t>
  </si>
  <si>
    <t>Standard Deviation of Monthly Returns</t>
  </si>
  <si>
    <t>Beta</t>
  </si>
  <si>
    <t>Treynor Ratio</t>
  </si>
  <si>
    <t>VaR at 95%</t>
  </si>
  <si>
    <t>COMB N0000</t>
  </si>
  <si>
    <t>DIAL N0000</t>
  </si>
  <si>
    <t>CTC N0000</t>
  </si>
  <si>
    <t>LIOC N0000</t>
  </si>
  <si>
    <t>ASPI</t>
  </si>
  <si>
    <t>Portfolio</t>
  </si>
  <si>
    <t>COMB</t>
  </si>
  <si>
    <t>DIAL</t>
  </si>
  <si>
    <t>CTC</t>
  </si>
  <si>
    <t>LIOC</t>
  </si>
  <si>
    <t>Equal</t>
  </si>
  <si>
    <t>Conservative</t>
  </si>
  <si>
    <t>Aggressive</t>
  </si>
  <si>
    <t>Portfolio Return</t>
  </si>
  <si>
    <t>Portfolio Beta</t>
  </si>
  <si>
    <t>Risk Free Rate(approx. Sri Lanka Treasury bill yield monthly equivalent)</t>
  </si>
  <si>
    <t>Portfolio Treynor Ratio</t>
  </si>
  <si>
    <t>Portfolio Value at Risk (95%)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</si>
</sst>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8" x14ac:knownFonts="1">
    <font>
      <sz val="12"/>
      <color indexed="0"/>
      <name val="Arial"/>
    </font>
    <font>
      <sz val="12"/>
      <color indexed="0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>
      <alignment vertical="top"/>
      <protection locked="0"/>
    </xf>
  </cellStyleXfs>
  <cellXfs count="18">
    <xf numFmtId="0" fontId="0" fillId="0" borderId="0" xfId="0" applyAlignment="1" applyProtection="1"/>
    <xf numFmtId="14" fontId="0" fillId="0" borderId="0" xfId="0" applyNumberFormat="1" applyAlignment="1" applyProtection="1"/>
    <xf numFmtId="14" fontId="2" fillId="2" borderId="1" xfId="0" applyNumberFormat="1" applyFont="1" applyFill="1" applyBorder="1" applyAlignment="1">
      <protection locked="0"/>
    </xf>
    <xf numFmtId="14" fontId="2" fillId="0" borderId="1" xfId="0" applyNumberFormat="1" applyFont="1" applyBorder="1" applyAlignment="1">
      <protection locked="0"/>
    </xf>
    <xf numFmtId="10" fontId="0" fillId="0" borderId="0" xfId="0" applyNumberFormat="1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/>
    <xf numFmtId="10" fontId="5" fillId="0" borderId="0" xfId="0" applyNumberFormat="1" applyFont="1" applyAlignment="1" applyProtection="1"/>
    <xf numFmtId="165" fontId="5" fillId="0" borderId="0" xfId="0" applyNumberFormat="1" applyFont="1" applyAlignment="1" applyProtection="1"/>
    <xf numFmtId="164" fontId="5" fillId="0" borderId="0" xfId="0" applyNumberFormat="1" applyFont="1" applyAlignment="1" applyProtection="1"/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165" fontId="7" fillId="0" borderId="0" xfId="0" applyNumberFormat="1" applyFont="1" applyAlignment="1" applyProtection="1"/>
    <xf numFmtId="10" fontId="7" fillId="0" borderId="0" xfId="0" applyNumberFormat="1" applyFont="1" applyAlignment="1" applyProtection="1"/>
  </cellXfs>
  <cellStyles count="1">
    <cellStyle name="Normal" xfId="0" builtinId="0"/>
  </cellStyles>
  <dxfs count="53">
    <dxf>
      <numFmt numFmtId="14" formatCode="0.00%"/>
      <alignment horizontal="general" vertical="bottom" textRotation="0" wrapText="0" indent="0" justifyLastLine="0" shrinkToFit="0" readingOrder="0"/>
      <protection locked="1" hidden="0"/>
    </dxf>
    <dxf>
      <numFmt numFmtId="14" formatCode="0.00%"/>
      <alignment horizontal="general" vertical="bottom" textRotation="0" wrapText="0" indent="0" justifyLastLine="0" shrinkToFit="0" readingOrder="0"/>
      <protection locked="1" hidden="0"/>
    </dxf>
    <dxf>
      <numFmt numFmtId="14" formatCode="0.00%"/>
      <alignment horizontal="general" vertical="bottom" textRotation="0" wrapText="0" indent="0" justifyLastLine="0" shrinkToFit="0" readingOrder="0"/>
      <protection locked="1" hidden="0"/>
    </dxf>
    <dxf>
      <numFmt numFmtId="14" formatCode="0.00%"/>
      <alignment horizontal="general" vertical="bottom" textRotation="0" wrapText="0" indent="0" justifyLastLine="0" shrinkToFit="0" readingOrder="0"/>
      <protection locked="1" hidden="0"/>
    </dxf>
    <dxf>
      <numFmt numFmtId="14" formatCode="0.00%"/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alignment horizontal="general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numFmt numFmtId="19" formatCode="m/d/yyyy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19" formatCode="m/d/yyyy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19" formatCode="m/d/yyyy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19" formatCode="m/d/yyyy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19" formatCode="m/d/yyyy"/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5" xr16:uid="{708C1269-0F3D-4079-BAA3-40B3983447DD}" autoFormatId="16" applyNumberFormats="0" applyBorderFormats="0" applyFontFormats="0" applyPatternFormats="0" applyAlignmentFormats="0" applyWidthHeightFormats="0">
  <queryTableRefresh nextId="12">
    <queryTableFields count="11">
      <queryTableField id="1" name="Period" tableColumnId="1"/>
      <queryTableField id="2" name="Date High" tableColumnId="2"/>
      <queryTableField id="3" name="High (Rs.)" tableColumnId="3"/>
      <queryTableField id="4" name="Date Low (Rs.)" tableColumnId="4"/>
      <queryTableField id="5" name="Low (Rs.)" tableColumnId="5"/>
      <queryTableField id="6" name="Close (Rs.)" tableColumnId="6"/>
      <queryTableField id="7" name="Trade Vol" tableColumnId="7"/>
      <queryTableField id="8" name="Share Vol" tableColumnId="8"/>
      <queryTableField id="9" name="Turnover (Rs.)" tableColumnId="9"/>
      <queryTableField id="10" name="Last Traded Date" tableColumnId="10"/>
      <queryTableField id="11" name="Days Traded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4" xr16:uid="{BC5A4B2C-432B-4F2E-B076-64F8D059A127}" autoFormatId="16" applyNumberFormats="0" applyBorderFormats="0" applyFontFormats="0" applyPatternFormats="0" applyAlignmentFormats="0" applyWidthHeightFormats="0">
  <queryTableRefresh nextId="12">
    <queryTableFields count="11">
      <queryTableField id="1" name="Period" tableColumnId="1"/>
      <queryTableField id="2" name="Date High" tableColumnId="2"/>
      <queryTableField id="3" name="High (Rs.)" tableColumnId="3"/>
      <queryTableField id="4" name="Date Low (Rs.)" tableColumnId="4"/>
      <queryTableField id="5" name="Low (Rs.)" tableColumnId="5"/>
      <queryTableField id="6" name="Close (Rs.)" tableColumnId="6"/>
      <queryTableField id="7" name="Trade Vol" tableColumnId="7"/>
      <queryTableField id="8" name="Share Vol" tableColumnId="8"/>
      <queryTableField id="9" name="Turnover (Rs.)" tableColumnId="9"/>
      <queryTableField id="10" name="Last Traded Date" tableColumnId="10"/>
      <queryTableField id="11" name="Days Traded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" xr16:uid="{A1E0E29E-F56E-4037-B68E-039DCC287E2A}" autoFormatId="16" applyNumberFormats="0" applyBorderFormats="0" applyFontFormats="0" applyPatternFormats="0" applyAlignmentFormats="0" applyWidthHeightFormats="0">
  <queryTableRefresh nextId="12">
    <queryTableFields count="11">
      <queryTableField id="1" name="Period" tableColumnId="1"/>
      <queryTableField id="2" name="Date High" tableColumnId="2"/>
      <queryTableField id="3" name="High (Rs.)" tableColumnId="3"/>
      <queryTableField id="4" name="Date Low (Rs.)" tableColumnId="4"/>
      <queryTableField id="5" name="Low (Rs.)" tableColumnId="5"/>
      <queryTableField id="6" name="Close (Rs.)" tableColumnId="6"/>
      <queryTableField id="7" name="Trade Vol" tableColumnId="7"/>
      <queryTableField id="8" name="Share Vol" tableColumnId="8"/>
      <queryTableField id="9" name="Turnover (Rs.)" tableColumnId="9"/>
      <queryTableField id="10" name="Last Traded Date" tableColumnId="10"/>
      <queryTableField id="11" name="Days Traded" tableColumnId="1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163F567-47B4-44FF-9674-51D5F0263B0B}" autoFormatId="16" applyNumberFormats="0" applyBorderFormats="0" applyFontFormats="0" applyPatternFormats="0" applyAlignmentFormats="0" applyWidthHeightFormats="0">
  <queryTableRefresh nextId="12">
    <queryTableFields count="11">
      <queryTableField id="1" name="Period" tableColumnId="1"/>
      <queryTableField id="2" name="Date High" tableColumnId="2"/>
      <queryTableField id="3" name="High (Rs.)" tableColumnId="3"/>
      <queryTableField id="4" name="Date Low (Rs.)" tableColumnId="4"/>
      <queryTableField id="5" name="Low (Rs.)" tableColumnId="5"/>
      <queryTableField id="6" name="Close (Rs.)" tableColumnId="6"/>
      <queryTableField id="7" name="Trade Vol" tableColumnId="7"/>
      <queryTableField id="8" name="Share Vol" tableColumnId="8"/>
      <queryTableField id="9" name="Turnover (Rs.)" tableColumnId="9"/>
      <queryTableField id="10" name="Last Traded Date" tableColumnId="10"/>
      <queryTableField id="11" name="Days Traded" tableColumnId="1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B0039B0A-5147-41A3-B875-8CFD3704377D}" autoFormatId="16" applyNumberFormats="0" applyBorderFormats="0" applyFontFormats="0" applyPatternFormats="0" applyAlignmentFormats="0" applyWidthHeightFormats="0">
  <queryTableRefresh nextId="3">
    <queryTableFields count="2">
      <queryTableField id="1" name="Traded Date" tableColumnId="1"/>
      <queryTableField id="2" name="Valu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F782A3-096D-49C8-B62D-00FC54F6396C}" name="Sheet1__5" displayName="Sheet1__5" ref="A1:K48" tableType="queryTable" totalsRowShown="0">
  <autoFilter ref="A1:K48" xr:uid="{07A10B10-C657-4424-B839-2F5E04B00F7C}"/>
  <tableColumns count="11">
    <tableColumn id="1" xr3:uid="{00000000-0010-0000-0100-000001000000}" uniqueName="1" name="Period" queryTableFieldId="1" dataDxfId="52"/>
    <tableColumn id="2" xr3:uid="{00000000-0010-0000-0100-000002000000}" uniqueName="2" name="Date High" queryTableFieldId="2" dataDxfId="51"/>
    <tableColumn id="3" xr3:uid="{00000000-0010-0000-0100-000003000000}" uniqueName="3" name="High (Rs.)" queryTableFieldId="3" dataDxfId="50"/>
    <tableColumn id="4" xr3:uid="{00000000-0010-0000-0100-000004000000}" uniqueName="4" name="Date Low (Rs.)" queryTableFieldId="4" dataDxfId="49"/>
    <tableColumn id="5" xr3:uid="{00000000-0010-0000-0100-000005000000}" uniqueName="5" name="Low (Rs.)" queryTableFieldId="5" dataDxfId="48"/>
    <tableColumn id="6" xr3:uid="{00000000-0010-0000-0100-000006000000}" uniqueName="6" name="Close (Rs.)" queryTableFieldId="6" dataDxfId="47"/>
    <tableColumn id="7" xr3:uid="{00000000-0010-0000-0100-000007000000}" uniqueName="7" name="Trade Vol" queryTableFieldId="7" dataDxfId="46"/>
    <tableColumn id="8" xr3:uid="{00000000-0010-0000-0100-000008000000}" uniqueName="8" name="Share Vol" queryTableFieldId="8" dataDxfId="45"/>
    <tableColumn id="9" xr3:uid="{00000000-0010-0000-0100-000009000000}" uniqueName="9" name="Turnover (Rs.)" queryTableFieldId="9" dataDxfId="44"/>
    <tableColumn id="10" xr3:uid="{00000000-0010-0000-0100-00000A000000}" uniqueName="10" name="Last Traded Date" queryTableFieldId="10" dataDxfId="43"/>
    <tableColumn id="11" xr3:uid="{00000000-0010-0000-0100-00000B000000}" uniqueName="11" name="Days Traded" queryTableFieldId="11" dataDxfId="4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8377AD-21E1-476A-97AE-71ACC89EC90A}" name="Sheet1__4" displayName="Sheet1__4" ref="A1:K48" tableType="queryTable" totalsRowShown="0">
  <autoFilter ref="A1:K48" xr:uid="{F25E4F10-E306-413B-8088-B509D5817B75}"/>
  <tableColumns count="11">
    <tableColumn id="1" xr3:uid="{00000000-0010-0000-0300-000001000000}" uniqueName="1" name="Period" queryTableFieldId="1" dataDxfId="41"/>
    <tableColumn id="2" xr3:uid="{00000000-0010-0000-0300-000002000000}" uniqueName="2" name="Date High" queryTableFieldId="2" dataDxfId="40"/>
    <tableColumn id="3" xr3:uid="{00000000-0010-0000-0300-000003000000}" uniqueName="3" name="High (Rs.)" queryTableFieldId="3" dataDxfId="39"/>
    <tableColumn id="4" xr3:uid="{00000000-0010-0000-0300-000004000000}" uniqueName="4" name="Date Low (Rs.)" queryTableFieldId="4" dataDxfId="38"/>
    <tableColumn id="5" xr3:uid="{00000000-0010-0000-0300-000005000000}" uniqueName="5" name="Low (Rs.)" queryTableFieldId="5" dataDxfId="37"/>
    <tableColumn id="6" xr3:uid="{00000000-0010-0000-0300-000006000000}" uniqueName="6" name="Close (Rs.)" queryTableFieldId="6" dataDxfId="36"/>
    <tableColumn id="7" xr3:uid="{00000000-0010-0000-0300-000007000000}" uniqueName="7" name="Trade Vol" queryTableFieldId="7" dataDxfId="35"/>
    <tableColumn id="8" xr3:uid="{00000000-0010-0000-0300-000008000000}" uniqueName="8" name="Share Vol" queryTableFieldId="8" dataDxfId="34"/>
    <tableColumn id="9" xr3:uid="{00000000-0010-0000-0300-000009000000}" uniqueName="9" name="Turnover (Rs.)" queryTableFieldId="9" dataDxfId="33"/>
    <tableColumn id="10" xr3:uid="{00000000-0010-0000-0300-00000A000000}" uniqueName="10" name="Last Traded Date" queryTableFieldId="10" dataDxfId="32"/>
    <tableColumn id="11" xr3:uid="{00000000-0010-0000-0300-00000B000000}" uniqueName="11" name="Days Traded" queryTableFieldId="11" dataDxfId="3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E673CC-58A5-4B3E-BA4C-EB2F077CB184}" name="Sheet1__3" displayName="Sheet1__3" ref="A1:K48" tableType="queryTable" totalsRowShown="0">
  <autoFilter ref="A1:K48" xr:uid="{D36237DF-ED59-456F-BDD2-CF8F5486BB22}"/>
  <tableColumns count="11">
    <tableColumn id="1" xr3:uid="{00000000-0010-0000-0500-000001000000}" uniqueName="1" name="Period" queryTableFieldId="1" dataDxfId="30"/>
    <tableColumn id="2" xr3:uid="{00000000-0010-0000-0500-000002000000}" uniqueName="2" name="Date High" queryTableFieldId="2" dataDxfId="29"/>
    <tableColumn id="3" xr3:uid="{00000000-0010-0000-0500-000003000000}" uniqueName="3" name="High (Rs.)" queryTableFieldId="3" dataDxfId="28"/>
    <tableColumn id="4" xr3:uid="{00000000-0010-0000-0500-000004000000}" uniqueName="4" name="Date Low (Rs.)" queryTableFieldId="4" dataDxfId="27"/>
    <tableColumn id="5" xr3:uid="{00000000-0010-0000-0500-000005000000}" uniqueName="5" name="Low (Rs.)" queryTableFieldId="5" dataDxfId="26"/>
    <tableColumn id="6" xr3:uid="{00000000-0010-0000-0500-000006000000}" uniqueName="6" name="Close (Rs.)" queryTableFieldId="6" dataDxfId="25"/>
    <tableColumn id="7" xr3:uid="{00000000-0010-0000-0500-000007000000}" uniqueName="7" name="Trade Vol" queryTableFieldId="7" dataDxfId="24"/>
    <tableColumn id="8" xr3:uid="{00000000-0010-0000-0500-000008000000}" uniqueName="8" name="Share Vol" queryTableFieldId="8" dataDxfId="23"/>
    <tableColumn id="9" xr3:uid="{00000000-0010-0000-0500-000009000000}" uniqueName="9" name="Turnover (Rs.)" queryTableFieldId="9" dataDxfId="22"/>
    <tableColumn id="10" xr3:uid="{00000000-0010-0000-0500-00000A000000}" uniqueName="10" name="Last Traded Date" queryTableFieldId="10" dataDxfId="21"/>
    <tableColumn id="11" xr3:uid="{00000000-0010-0000-0500-00000B000000}" uniqueName="11" name="Days Traded" queryTableFieldId="11" dataDxfId="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72CD5-A813-46D3-AE96-826059F8904B}" name="Sheet1" displayName="Sheet1" ref="A1:K48" tableType="queryTable" totalsRowShown="0">
  <autoFilter ref="A1:K48" xr:uid="{4CC7B26F-56C7-41AD-A9D6-D7CA01190E4F}"/>
  <tableColumns count="11">
    <tableColumn id="1" xr3:uid="{00000000-0010-0000-0900-000001000000}" uniqueName="1" name="Period" queryTableFieldId="1" dataDxfId="19"/>
    <tableColumn id="2" xr3:uid="{00000000-0010-0000-0900-000002000000}" uniqueName="2" name="Date High" queryTableFieldId="2" dataDxfId="18"/>
    <tableColumn id="3" xr3:uid="{00000000-0010-0000-0900-000003000000}" uniqueName="3" name="High (Rs.)" queryTableFieldId="3" dataDxfId="17"/>
    <tableColumn id="4" xr3:uid="{00000000-0010-0000-0900-000004000000}" uniqueName="4" name="Date Low (Rs.)" queryTableFieldId="4" dataDxfId="16"/>
    <tableColumn id="5" xr3:uid="{00000000-0010-0000-0900-000005000000}" uniqueName="5" name="Low (Rs.)" queryTableFieldId="5" dataDxfId="15"/>
    <tableColumn id="6" xr3:uid="{00000000-0010-0000-0900-000006000000}" uniqueName="6" name="Close (Rs.)" queryTableFieldId="6" dataDxfId="14"/>
    <tableColumn id="7" xr3:uid="{00000000-0010-0000-0900-000007000000}" uniqueName="7" name="Trade Vol" queryTableFieldId="7" dataDxfId="13"/>
    <tableColumn id="8" xr3:uid="{00000000-0010-0000-0900-000008000000}" uniqueName="8" name="Share Vol" queryTableFieldId="8" dataDxfId="12"/>
    <tableColumn id="9" xr3:uid="{00000000-0010-0000-0900-000009000000}" uniqueName="9" name="Turnover (Rs.)" queryTableFieldId="9" dataDxfId="11"/>
    <tableColumn id="10" xr3:uid="{00000000-0010-0000-0900-00000A000000}" uniqueName="10" name="Last Traded Date" queryTableFieldId="10" dataDxfId="10"/>
    <tableColumn id="11" xr3:uid="{00000000-0010-0000-0900-00000B000000}" uniqueName="11" name="Days Traded" queryTableFieldId="11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45EE37-4325-468E-93FF-8CC609470E34}" name="Sheet1__7" displayName="Sheet1__7" ref="A1:B48" tableType="queryTable" totalsRowShown="0">
  <autoFilter ref="A1:B48" xr:uid="{4E45EE37-4325-468E-93FF-8CC609470E34}"/>
  <tableColumns count="2">
    <tableColumn id="1" xr3:uid="{70A39448-41C9-43B1-A681-2A10E6981342}" uniqueName="1" name="Traded Date" queryTableFieldId="1" dataDxfId="8"/>
    <tableColumn id="2" xr3:uid="{29079D26-7802-4FB2-B1C5-35A221CBA4E7}" uniqueName="2" name="Value" queryTableFieldId="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91E1F26-8E7A-402C-A0A0-68A2A06F9927}" name="Table13" displayName="Table13" ref="A1:F48" totalsRowShown="0" headerRowDxfId="7" dataDxfId="6">
  <autoFilter ref="A1:F48" xr:uid="{691E1F26-8E7A-402C-A0A0-68A2A06F9927}"/>
  <tableColumns count="6">
    <tableColumn id="1" xr3:uid="{92C4F136-14B5-42FB-B735-71CD7CCBFFA8}" name="Period" dataDxfId="5"/>
    <tableColumn id="2" xr3:uid="{23BEBCCC-D6AA-4901-AA06-BB05891B8B72}" name="COMB N0000" dataDxfId="4">
      <calculatedColumnFormula>('COMB.N0000'!F1/'COMB.N0000'!F2)-1</calculatedColumnFormula>
    </tableColumn>
    <tableColumn id="3" xr3:uid="{FFC2CF1E-90D8-4599-A3C5-86DE9D087E5E}" name="DIAL N0000" dataDxfId="3">
      <calculatedColumnFormula>(DIAL.N0000!F1/DIAL.N0000!F2)-1</calculatedColumnFormula>
    </tableColumn>
    <tableColumn id="4" xr3:uid="{A25D765D-277C-486E-927E-7444AD5D7EE3}" name="CTC N0000" dataDxfId="2">
      <calculatedColumnFormula>('CTC.N0000'!F1/'CTC.N0000'!F2)-1</calculatedColumnFormula>
    </tableColumn>
    <tableColumn id="5" xr3:uid="{09C74656-5A8F-435D-BAF1-6554AFD4618F}" name="LIOC N0000" dataDxfId="1">
      <calculatedColumnFormula>(LIOC.N0000!F1/LIOC.N0000!F2)-1</calculatedColumnFormula>
    </tableColumn>
    <tableColumn id="6" xr3:uid="{00C5D0E1-9E4A-4F3F-9707-67571D5D4F0D}" name="ASPI" dataDxfId="0">
      <calculatedColumnFormula>(ASPI!B1/ASPI!B2)-1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E9AEE-2DFC-43B5-884B-28335478371B}">
  <dimension ref="A1:K48"/>
  <sheetViews>
    <sheetView topLeftCell="A24" workbookViewId="0">
      <selection activeCell="D47" sqref="D47"/>
    </sheetView>
  </sheetViews>
  <sheetFormatPr defaultRowHeight="15" x14ac:dyDescent="0.25"/>
  <cols>
    <col min="1" max="1" width="8.90625" bestFit="1" customWidth="1"/>
    <col min="2" max="2" width="11" bestFit="1" customWidth="1"/>
    <col min="3" max="3" width="11.1796875" bestFit="1" customWidth="1"/>
    <col min="4" max="4" width="15.36328125" bestFit="1" customWidth="1"/>
    <col min="5" max="5" width="10.81640625" bestFit="1" customWidth="1"/>
    <col min="6" max="6" width="12.08984375" bestFit="1" customWidth="1"/>
    <col min="7" max="8" width="10.90625" bestFit="1" customWidth="1"/>
    <col min="9" max="9" width="15.26953125" bestFit="1" customWidth="1"/>
    <col min="10" max="10" width="17.54296875" bestFit="1" customWidth="1"/>
    <col min="11" max="11" width="13.54296875" bestFit="1" customWidth="1"/>
  </cols>
  <sheetData>
    <row r="1" spans="1:1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1:11" x14ac:dyDescent="0.25">
      <c r="A2" s="1">
        <v>45962</v>
      </c>
      <c r="B2" t="s">
        <v>175</v>
      </c>
      <c r="C2">
        <v>137</v>
      </c>
      <c r="D2" t="s">
        <v>13</v>
      </c>
      <c r="E2">
        <v>134.75</v>
      </c>
      <c r="F2">
        <v>135</v>
      </c>
      <c r="G2">
        <v>347</v>
      </c>
      <c r="H2">
        <v>265267</v>
      </c>
      <c r="I2">
        <v>36012555</v>
      </c>
      <c r="J2" t="s">
        <v>13</v>
      </c>
      <c r="K2">
        <v>3</v>
      </c>
    </row>
    <row r="3" spans="1:11" x14ac:dyDescent="0.25">
      <c r="A3" s="1">
        <v>45931</v>
      </c>
      <c r="B3" t="s">
        <v>295</v>
      </c>
      <c r="C3">
        <v>141</v>
      </c>
      <c r="D3" t="s">
        <v>296</v>
      </c>
      <c r="E3">
        <v>126.75</v>
      </c>
      <c r="F3">
        <v>135.75</v>
      </c>
      <c r="G3">
        <v>6062</v>
      </c>
      <c r="H3">
        <v>11998449</v>
      </c>
      <c r="I3">
        <v>1598802982.2</v>
      </c>
      <c r="J3" t="s">
        <v>17</v>
      </c>
      <c r="K3">
        <v>21</v>
      </c>
    </row>
    <row r="4" spans="1:11" x14ac:dyDescent="0.25">
      <c r="A4" s="1">
        <v>45901</v>
      </c>
      <c r="B4" t="s">
        <v>18</v>
      </c>
      <c r="C4">
        <v>136.5</v>
      </c>
      <c r="D4" t="s">
        <v>297</v>
      </c>
      <c r="E4">
        <v>129.75</v>
      </c>
      <c r="F4">
        <v>130.75</v>
      </c>
      <c r="G4">
        <v>2941</v>
      </c>
      <c r="H4">
        <v>4947779</v>
      </c>
      <c r="I4">
        <v>652280321.25</v>
      </c>
      <c r="J4" t="s">
        <v>20</v>
      </c>
      <c r="K4">
        <v>21</v>
      </c>
    </row>
    <row r="5" spans="1:11" x14ac:dyDescent="0.25">
      <c r="A5" s="1">
        <v>45870</v>
      </c>
      <c r="B5" t="s">
        <v>242</v>
      </c>
      <c r="C5">
        <v>139.5</v>
      </c>
      <c r="D5" t="s">
        <v>298</v>
      </c>
      <c r="E5">
        <v>131.25</v>
      </c>
      <c r="F5">
        <v>136</v>
      </c>
      <c r="G5">
        <v>3073</v>
      </c>
      <c r="H5">
        <v>5263725</v>
      </c>
      <c r="I5">
        <v>704043780.5</v>
      </c>
      <c r="J5" t="s">
        <v>23</v>
      </c>
      <c r="K5">
        <v>20</v>
      </c>
    </row>
    <row r="6" spans="1:11" x14ac:dyDescent="0.25">
      <c r="A6" s="1">
        <v>45839</v>
      </c>
      <c r="B6" t="s">
        <v>299</v>
      </c>
      <c r="C6">
        <v>141.5</v>
      </c>
      <c r="D6" t="s">
        <v>300</v>
      </c>
      <c r="E6">
        <v>129.25</v>
      </c>
      <c r="F6">
        <v>137</v>
      </c>
      <c r="G6">
        <v>5172</v>
      </c>
      <c r="H6">
        <v>12999109</v>
      </c>
      <c r="I6">
        <v>1746444379</v>
      </c>
      <c r="J6" t="s">
        <v>26</v>
      </c>
      <c r="K6">
        <v>22</v>
      </c>
    </row>
    <row r="7" spans="1:11" x14ac:dyDescent="0.25">
      <c r="A7" s="1">
        <v>45809</v>
      </c>
      <c r="B7" t="s">
        <v>245</v>
      </c>
      <c r="C7">
        <v>141.75</v>
      </c>
      <c r="D7" t="s">
        <v>27</v>
      </c>
      <c r="E7">
        <v>129.75</v>
      </c>
      <c r="F7">
        <v>130.5</v>
      </c>
      <c r="G7">
        <v>6535</v>
      </c>
      <c r="H7">
        <v>10121725</v>
      </c>
      <c r="I7">
        <v>1371263807.2</v>
      </c>
      <c r="J7" t="s">
        <v>29</v>
      </c>
      <c r="K7">
        <v>20</v>
      </c>
    </row>
    <row r="8" spans="1:11" x14ac:dyDescent="0.25">
      <c r="A8" s="1">
        <v>45778</v>
      </c>
      <c r="B8" t="s">
        <v>301</v>
      </c>
      <c r="C8">
        <v>135</v>
      </c>
      <c r="D8" t="s">
        <v>302</v>
      </c>
      <c r="E8">
        <v>128.25</v>
      </c>
      <c r="F8">
        <v>131</v>
      </c>
      <c r="G8">
        <v>2789</v>
      </c>
      <c r="H8">
        <v>6977969</v>
      </c>
      <c r="I8">
        <v>911188556.75</v>
      </c>
      <c r="J8" t="s">
        <v>32</v>
      </c>
      <c r="K8">
        <v>19</v>
      </c>
    </row>
    <row r="9" spans="1:11" x14ac:dyDescent="0.25">
      <c r="A9" s="1">
        <v>45748</v>
      </c>
      <c r="B9" t="s">
        <v>185</v>
      </c>
      <c r="C9">
        <v>134</v>
      </c>
      <c r="D9" t="s">
        <v>303</v>
      </c>
      <c r="E9">
        <v>121</v>
      </c>
      <c r="F9">
        <v>129</v>
      </c>
      <c r="G9">
        <v>2891</v>
      </c>
      <c r="H9">
        <v>5072323</v>
      </c>
      <c r="I9">
        <v>651804056.5</v>
      </c>
      <c r="J9" t="s">
        <v>35</v>
      </c>
      <c r="K9">
        <v>19</v>
      </c>
    </row>
    <row r="10" spans="1:11" x14ac:dyDescent="0.25">
      <c r="A10" s="1">
        <v>45717</v>
      </c>
      <c r="B10" t="s">
        <v>36</v>
      </c>
      <c r="C10">
        <v>130.75</v>
      </c>
      <c r="D10" t="s">
        <v>304</v>
      </c>
      <c r="E10">
        <v>122.75</v>
      </c>
      <c r="F10">
        <v>127</v>
      </c>
      <c r="G10">
        <v>2514</v>
      </c>
      <c r="H10">
        <v>2951549</v>
      </c>
      <c r="I10">
        <v>368342105.5</v>
      </c>
      <c r="J10" t="s">
        <v>38</v>
      </c>
      <c r="K10">
        <v>19</v>
      </c>
    </row>
    <row r="11" spans="1:11" x14ac:dyDescent="0.25">
      <c r="A11" s="1">
        <v>45689</v>
      </c>
      <c r="B11" t="s">
        <v>305</v>
      </c>
      <c r="C11">
        <v>139</v>
      </c>
      <c r="D11" t="s">
        <v>156</v>
      </c>
      <c r="E11">
        <v>128</v>
      </c>
      <c r="F11">
        <v>129</v>
      </c>
      <c r="G11">
        <v>3178</v>
      </c>
      <c r="H11">
        <v>5884430</v>
      </c>
      <c r="I11">
        <v>785404818.5</v>
      </c>
      <c r="J11" t="s">
        <v>41</v>
      </c>
      <c r="K11">
        <v>17</v>
      </c>
    </row>
    <row r="12" spans="1:11" x14ac:dyDescent="0.25">
      <c r="A12" s="1">
        <v>45658</v>
      </c>
      <c r="B12" t="s">
        <v>306</v>
      </c>
      <c r="C12">
        <v>147</v>
      </c>
      <c r="D12" t="s">
        <v>42</v>
      </c>
      <c r="E12">
        <v>121</v>
      </c>
      <c r="F12">
        <v>135.25</v>
      </c>
      <c r="G12">
        <v>12015</v>
      </c>
      <c r="H12">
        <v>22655999</v>
      </c>
      <c r="I12">
        <v>2999016590.8000002</v>
      </c>
      <c r="J12" t="s">
        <v>44</v>
      </c>
      <c r="K12">
        <v>20</v>
      </c>
    </row>
    <row r="13" spans="1:11" x14ac:dyDescent="0.25">
      <c r="A13" s="1">
        <v>45627</v>
      </c>
      <c r="B13" t="s">
        <v>307</v>
      </c>
      <c r="C13">
        <v>131</v>
      </c>
      <c r="D13" t="s">
        <v>46</v>
      </c>
      <c r="E13">
        <v>109</v>
      </c>
      <c r="F13">
        <v>125.75</v>
      </c>
      <c r="G13">
        <v>7409</v>
      </c>
      <c r="H13">
        <v>14683921</v>
      </c>
      <c r="I13">
        <v>1791599561.8</v>
      </c>
      <c r="J13" t="s">
        <v>47</v>
      </c>
      <c r="K13">
        <v>21</v>
      </c>
    </row>
    <row r="14" spans="1:11" x14ac:dyDescent="0.25">
      <c r="A14" s="1">
        <v>45597</v>
      </c>
      <c r="B14" t="s">
        <v>308</v>
      </c>
      <c r="C14">
        <v>118</v>
      </c>
      <c r="D14" t="s">
        <v>253</v>
      </c>
      <c r="E14">
        <v>108.75</v>
      </c>
      <c r="F14">
        <v>109.5</v>
      </c>
      <c r="G14">
        <v>2971</v>
      </c>
      <c r="H14">
        <v>4636952</v>
      </c>
      <c r="I14">
        <v>515815116.5</v>
      </c>
      <c r="J14" t="s">
        <v>50</v>
      </c>
      <c r="K14">
        <v>20</v>
      </c>
    </row>
    <row r="15" spans="1:11" x14ac:dyDescent="0.25">
      <c r="A15" s="1">
        <v>45566</v>
      </c>
      <c r="B15" t="s">
        <v>309</v>
      </c>
      <c r="C15">
        <v>118.5</v>
      </c>
      <c r="D15" t="s">
        <v>310</v>
      </c>
      <c r="E15">
        <v>111.75</v>
      </c>
      <c r="F15">
        <v>116.25</v>
      </c>
      <c r="G15">
        <v>3375</v>
      </c>
      <c r="H15">
        <v>7553138</v>
      </c>
      <c r="I15">
        <v>863257867.25</v>
      </c>
      <c r="J15" t="s">
        <v>53</v>
      </c>
      <c r="K15">
        <v>21</v>
      </c>
    </row>
    <row r="16" spans="1:11" x14ac:dyDescent="0.25">
      <c r="A16" s="1">
        <v>45536</v>
      </c>
      <c r="B16" t="s">
        <v>311</v>
      </c>
      <c r="C16">
        <v>123</v>
      </c>
      <c r="D16" t="s">
        <v>312</v>
      </c>
      <c r="E16">
        <v>100</v>
      </c>
      <c r="F16">
        <v>115</v>
      </c>
      <c r="G16">
        <v>3304</v>
      </c>
      <c r="H16">
        <v>3558989</v>
      </c>
      <c r="I16">
        <v>382898394.5</v>
      </c>
      <c r="J16" t="s">
        <v>56</v>
      </c>
      <c r="K16">
        <v>19</v>
      </c>
    </row>
    <row r="17" spans="1:11" x14ac:dyDescent="0.25">
      <c r="A17" s="1">
        <v>45505</v>
      </c>
      <c r="B17" t="s">
        <v>313</v>
      </c>
      <c r="C17">
        <v>118.5</v>
      </c>
      <c r="D17" t="s">
        <v>314</v>
      </c>
      <c r="E17">
        <v>104.5</v>
      </c>
      <c r="F17">
        <v>106</v>
      </c>
      <c r="G17">
        <v>1611</v>
      </c>
      <c r="H17">
        <v>1225404</v>
      </c>
      <c r="I17">
        <v>134773048.25</v>
      </c>
      <c r="J17" t="s">
        <v>59</v>
      </c>
      <c r="K17">
        <v>21</v>
      </c>
    </row>
    <row r="18" spans="1:11" x14ac:dyDescent="0.25">
      <c r="A18" s="1">
        <v>45474</v>
      </c>
      <c r="B18" t="s">
        <v>60</v>
      </c>
      <c r="C18">
        <v>128.75</v>
      </c>
      <c r="D18" t="s">
        <v>61</v>
      </c>
      <c r="E18">
        <v>115</v>
      </c>
      <c r="F18">
        <v>115.5</v>
      </c>
      <c r="G18">
        <v>1861</v>
      </c>
      <c r="H18">
        <v>1699263</v>
      </c>
      <c r="I18">
        <v>202949391.5</v>
      </c>
      <c r="J18" t="s">
        <v>62</v>
      </c>
      <c r="K18">
        <v>23</v>
      </c>
    </row>
    <row r="19" spans="1:11" x14ac:dyDescent="0.25">
      <c r="A19" s="1">
        <v>45444</v>
      </c>
      <c r="B19" t="s">
        <v>63</v>
      </c>
      <c r="C19">
        <v>134.5</v>
      </c>
      <c r="D19" t="s">
        <v>315</v>
      </c>
      <c r="E19">
        <v>125</v>
      </c>
      <c r="F19">
        <v>127.25</v>
      </c>
      <c r="G19">
        <v>2041</v>
      </c>
      <c r="H19">
        <v>2428376</v>
      </c>
      <c r="I19">
        <v>317495576.75</v>
      </c>
      <c r="J19" t="s">
        <v>65</v>
      </c>
      <c r="K19">
        <v>18</v>
      </c>
    </row>
    <row r="20" spans="1:11" x14ac:dyDescent="0.25">
      <c r="A20" s="1">
        <v>45413</v>
      </c>
      <c r="B20" t="s">
        <v>316</v>
      </c>
      <c r="C20">
        <v>134</v>
      </c>
      <c r="D20" t="s">
        <v>67</v>
      </c>
      <c r="E20">
        <v>126</v>
      </c>
      <c r="F20">
        <v>127</v>
      </c>
      <c r="G20">
        <v>2518</v>
      </c>
      <c r="H20">
        <v>7214496</v>
      </c>
      <c r="I20">
        <v>944691035.25</v>
      </c>
      <c r="J20" t="s">
        <v>68</v>
      </c>
      <c r="K20">
        <v>20</v>
      </c>
    </row>
    <row r="21" spans="1:11" x14ac:dyDescent="0.25">
      <c r="A21" s="1">
        <v>45383</v>
      </c>
      <c r="B21" t="s">
        <v>69</v>
      </c>
      <c r="C21">
        <v>133.25</v>
      </c>
      <c r="D21" t="s">
        <v>70</v>
      </c>
      <c r="E21">
        <v>115.25</v>
      </c>
      <c r="F21">
        <v>132.75</v>
      </c>
      <c r="G21">
        <v>5169</v>
      </c>
      <c r="H21">
        <v>14093516</v>
      </c>
      <c r="I21">
        <v>1790875623.8</v>
      </c>
      <c r="J21" t="s">
        <v>71</v>
      </c>
      <c r="K21">
        <v>19</v>
      </c>
    </row>
    <row r="22" spans="1:11" x14ac:dyDescent="0.25">
      <c r="A22" s="1">
        <v>45352</v>
      </c>
      <c r="B22" t="s">
        <v>72</v>
      </c>
      <c r="C22">
        <v>120</v>
      </c>
      <c r="D22" t="s">
        <v>160</v>
      </c>
      <c r="E22">
        <v>104</v>
      </c>
      <c r="F22">
        <v>116.75</v>
      </c>
      <c r="G22">
        <v>4129</v>
      </c>
      <c r="H22">
        <v>8592283</v>
      </c>
      <c r="I22">
        <v>968476102.25</v>
      </c>
      <c r="J22" t="s">
        <v>74</v>
      </c>
      <c r="K22">
        <v>19</v>
      </c>
    </row>
    <row r="23" spans="1:11" x14ac:dyDescent="0.25">
      <c r="A23" s="1">
        <v>45323</v>
      </c>
      <c r="B23" t="s">
        <v>75</v>
      </c>
      <c r="C23">
        <v>109</v>
      </c>
      <c r="D23" t="s">
        <v>317</v>
      </c>
      <c r="E23">
        <v>102</v>
      </c>
      <c r="F23">
        <v>105</v>
      </c>
      <c r="G23">
        <v>1777</v>
      </c>
      <c r="H23">
        <v>3419548</v>
      </c>
      <c r="I23">
        <v>359084471</v>
      </c>
      <c r="J23" t="s">
        <v>77</v>
      </c>
      <c r="K23">
        <v>19</v>
      </c>
    </row>
    <row r="24" spans="1:11" x14ac:dyDescent="0.25">
      <c r="A24" s="1">
        <v>45292</v>
      </c>
      <c r="B24" t="s">
        <v>268</v>
      </c>
      <c r="C24">
        <v>107.75</v>
      </c>
      <c r="D24" t="s">
        <v>318</v>
      </c>
      <c r="E24">
        <v>97.5</v>
      </c>
      <c r="F24">
        <v>102.75</v>
      </c>
      <c r="G24">
        <v>2271</v>
      </c>
      <c r="H24">
        <v>5508897</v>
      </c>
      <c r="I24">
        <v>553058231.39999998</v>
      </c>
      <c r="J24" t="s">
        <v>80</v>
      </c>
      <c r="K24">
        <v>20</v>
      </c>
    </row>
    <row r="25" spans="1:11" x14ac:dyDescent="0.25">
      <c r="A25" s="1">
        <v>45261</v>
      </c>
      <c r="B25" t="s">
        <v>319</v>
      </c>
      <c r="C25">
        <v>114.5</v>
      </c>
      <c r="D25" t="s">
        <v>320</v>
      </c>
      <c r="E25">
        <v>100.25</v>
      </c>
      <c r="F25">
        <v>102</v>
      </c>
      <c r="G25">
        <v>2248</v>
      </c>
      <c r="H25">
        <v>3238027</v>
      </c>
      <c r="I25">
        <v>343819644</v>
      </c>
      <c r="J25" t="s">
        <v>83</v>
      </c>
      <c r="K25">
        <v>19</v>
      </c>
    </row>
    <row r="26" spans="1:11" x14ac:dyDescent="0.25">
      <c r="A26" s="1">
        <v>45231</v>
      </c>
      <c r="B26" t="s">
        <v>321</v>
      </c>
      <c r="C26">
        <v>116</v>
      </c>
      <c r="D26" t="s">
        <v>322</v>
      </c>
      <c r="E26">
        <v>100</v>
      </c>
      <c r="F26">
        <v>101.75</v>
      </c>
      <c r="G26">
        <v>3811</v>
      </c>
      <c r="H26">
        <v>6529416</v>
      </c>
      <c r="I26">
        <v>703732711</v>
      </c>
      <c r="J26" t="s">
        <v>86</v>
      </c>
      <c r="K26">
        <v>22</v>
      </c>
    </row>
    <row r="27" spans="1:11" x14ac:dyDescent="0.25">
      <c r="A27" s="1">
        <v>45200</v>
      </c>
      <c r="B27" t="s">
        <v>87</v>
      </c>
      <c r="C27">
        <v>116</v>
      </c>
      <c r="D27" t="s">
        <v>323</v>
      </c>
      <c r="E27">
        <v>94</v>
      </c>
      <c r="F27">
        <v>106.75</v>
      </c>
      <c r="G27">
        <v>6501</v>
      </c>
      <c r="H27">
        <v>6917672</v>
      </c>
      <c r="I27">
        <v>723384868.5</v>
      </c>
      <c r="J27" t="s">
        <v>89</v>
      </c>
      <c r="K27">
        <v>22</v>
      </c>
    </row>
    <row r="28" spans="1:11" x14ac:dyDescent="0.25">
      <c r="A28" s="1">
        <v>45170</v>
      </c>
      <c r="B28" t="s">
        <v>324</v>
      </c>
      <c r="C28">
        <v>127.5</v>
      </c>
      <c r="D28" t="s">
        <v>325</v>
      </c>
      <c r="E28">
        <v>114</v>
      </c>
      <c r="F28">
        <v>116.25</v>
      </c>
      <c r="G28">
        <v>4823</v>
      </c>
      <c r="H28">
        <v>6650270</v>
      </c>
      <c r="I28">
        <v>794606854.5</v>
      </c>
      <c r="J28" t="s">
        <v>92</v>
      </c>
      <c r="K28">
        <v>19</v>
      </c>
    </row>
    <row r="29" spans="1:11" x14ac:dyDescent="0.25">
      <c r="A29" s="1">
        <v>45139</v>
      </c>
      <c r="B29" t="s">
        <v>166</v>
      </c>
      <c r="C29">
        <v>134.25</v>
      </c>
      <c r="D29" t="s">
        <v>326</v>
      </c>
      <c r="E29">
        <v>111.25</v>
      </c>
      <c r="F29">
        <v>117</v>
      </c>
      <c r="G29">
        <v>10145</v>
      </c>
      <c r="H29">
        <v>14003069</v>
      </c>
      <c r="I29">
        <v>1666610832.8</v>
      </c>
      <c r="J29" t="s">
        <v>95</v>
      </c>
      <c r="K29">
        <v>21</v>
      </c>
    </row>
    <row r="30" spans="1:11" x14ac:dyDescent="0.25">
      <c r="A30" s="1">
        <v>45108</v>
      </c>
      <c r="B30" t="s">
        <v>327</v>
      </c>
      <c r="C30">
        <v>152</v>
      </c>
      <c r="D30" t="s">
        <v>328</v>
      </c>
      <c r="E30">
        <v>120</v>
      </c>
      <c r="F30">
        <v>131</v>
      </c>
      <c r="G30">
        <v>16102</v>
      </c>
      <c r="H30">
        <v>22282506</v>
      </c>
      <c r="I30">
        <v>3062438746.8000002</v>
      </c>
      <c r="J30" t="s">
        <v>98</v>
      </c>
      <c r="K30">
        <v>20</v>
      </c>
    </row>
    <row r="31" spans="1:11" x14ac:dyDescent="0.25">
      <c r="A31" s="1">
        <v>45078</v>
      </c>
      <c r="B31" t="s">
        <v>329</v>
      </c>
      <c r="C31">
        <v>139.75</v>
      </c>
      <c r="D31" t="s">
        <v>213</v>
      </c>
      <c r="E31">
        <v>123.5</v>
      </c>
      <c r="F31">
        <v>130</v>
      </c>
      <c r="G31">
        <v>6423</v>
      </c>
      <c r="H31">
        <v>7723645</v>
      </c>
      <c r="I31">
        <v>999206628.5</v>
      </c>
      <c r="J31" t="s">
        <v>101</v>
      </c>
      <c r="K31">
        <v>20</v>
      </c>
    </row>
    <row r="32" spans="1:11" x14ac:dyDescent="0.25">
      <c r="A32" s="1">
        <v>45047</v>
      </c>
      <c r="B32" t="s">
        <v>274</v>
      </c>
      <c r="C32">
        <v>167</v>
      </c>
      <c r="D32" t="s">
        <v>169</v>
      </c>
      <c r="E32">
        <v>111</v>
      </c>
      <c r="F32">
        <v>128.75</v>
      </c>
      <c r="G32">
        <v>9012</v>
      </c>
      <c r="H32">
        <v>8685529</v>
      </c>
      <c r="I32">
        <v>1229922144.8</v>
      </c>
      <c r="J32" t="s">
        <v>104</v>
      </c>
      <c r="K32">
        <v>21</v>
      </c>
    </row>
    <row r="33" spans="1:11" x14ac:dyDescent="0.25">
      <c r="A33" s="1">
        <v>45017</v>
      </c>
      <c r="B33" t="s">
        <v>330</v>
      </c>
      <c r="C33">
        <v>182</v>
      </c>
      <c r="D33" t="s">
        <v>106</v>
      </c>
      <c r="E33">
        <v>164</v>
      </c>
      <c r="F33">
        <v>164.75</v>
      </c>
      <c r="G33">
        <v>4393</v>
      </c>
      <c r="H33">
        <v>3812507</v>
      </c>
      <c r="I33">
        <v>661033393.25</v>
      </c>
      <c r="J33" t="s">
        <v>107</v>
      </c>
      <c r="K33">
        <v>16</v>
      </c>
    </row>
    <row r="34" spans="1:11" x14ac:dyDescent="0.25">
      <c r="A34" s="1">
        <v>44986</v>
      </c>
      <c r="B34" t="s">
        <v>108</v>
      </c>
      <c r="C34">
        <v>206.75</v>
      </c>
      <c r="D34" t="s">
        <v>331</v>
      </c>
      <c r="E34">
        <v>158</v>
      </c>
      <c r="F34">
        <v>171.5</v>
      </c>
      <c r="G34">
        <v>10212</v>
      </c>
      <c r="H34">
        <v>9529594</v>
      </c>
      <c r="I34">
        <v>1772434768</v>
      </c>
      <c r="J34" t="s">
        <v>110</v>
      </c>
      <c r="K34">
        <v>22</v>
      </c>
    </row>
    <row r="35" spans="1:11" x14ac:dyDescent="0.25">
      <c r="A35" s="1">
        <v>44958</v>
      </c>
      <c r="B35" t="s">
        <v>332</v>
      </c>
      <c r="C35">
        <v>210</v>
      </c>
      <c r="D35" t="s">
        <v>333</v>
      </c>
      <c r="E35">
        <v>175</v>
      </c>
      <c r="F35">
        <v>198</v>
      </c>
      <c r="G35">
        <v>10002</v>
      </c>
      <c r="H35">
        <v>12579691</v>
      </c>
      <c r="I35">
        <v>2470324637</v>
      </c>
      <c r="J35" t="s">
        <v>113</v>
      </c>
      <c r="K35">
        <v>20</v>
      </c>
    </row>
    <row r="36" spans="1:11" x14ac:dyDescent="0.25">
      <c r="A36" s="1">
        <v>44927</v>
      </c>
      <c r="B36" t="s">
        <v>334</v>
      </c>
      <c r="C36">
        <v>214.25</v>
      </c>
      <c r="D36" t="s">
        <v>335</v>
      </c>
      <c r="E36">
        <v>175.25</v>
      </c>
      <c r="F36">
        <v>206.25</v>
      </c>
      <c r="G36">
        <v>12856</v>
      </c>
      <c r="H36">
        <v>16227044</v>
      </c>
      <c r="I36">
        <v>3260427820.8000002</v>
      </c>
      <c r="J36" t="s">
        <v>116</v>
      </c>
      <c r="K36">
        <v>20</v>
      </c>
    </row>
    <row r="37" spans="1:11" x14ac:dyDescent="0.25">
      <c r="A37" s="1">
        <v>44896</v>
      </c>
      <c r="B37" t="s">
        <v>336</v>
      </c>
      <c r="C37">
        <v>246.25</v>
      </c>
      <c r="D37" t="s">
        <v>337</v>
      </c>
      <c r="E37">
        <v>190.25</v>
      </c>
      <c r="F37">
        <v>202.75</v>
      </c>
      <c r="G37">
        <v>20110</v>
      </c>
      <c r="H37">
        <v>32592654</v>
      </c>
      <c r="I37">
        <v>7040141687.1999998</v>
      </c>
      <c r="J37" t="s">
        <v>119</v>
      </c>
      <c r="K37">
        <v>20</v>
      </c>
    </row>
    <row r="38" spans="1:11" x14ac:dyDescent="0.25">
      <c r="A38" s="1">
        <v>44866</v>
      </c>
      <c r="B38" t="s">
        <v>338</v>
      </c>
      <c r="C38">
        <v>196</v>
      </c>
      <c r="D38" t="s">
        <v>339</v>
      </c>
      <c r="E38">
        <v>150.25</v>
      </c>
      <c r="F38">
        <v>189.5</v>
      </c>
      <c r="G38">
        <v>18691</v>
      </c>
      <c r="H38">
        <v>25170198</v>
      </c>
      <c r="I38">
        <v>4495651283.8000002</v>
      </c>
      <c r="J38" t="s">
        <v>122</v>
      </c>
      <c r="K38">
        <v>21</v>
      </c>
    </row>
    <row r="39" spans="1:11" x14ac:dyDescent="0.25">
      <c r="A39" s="1">
        <v>44835</v>
      </c>
      <c r="B39" t="s">
        <v>123</v>
      </c>
      <c r="C39">
        <v>285</v>
      </c>
      <c r="D39" t="s">
        <v>224</v>
      </c>
      <c r="E39">
        <v>174</v>
      </c>
      <c r="F39">
        <v>183.75</v>
      </c>
      <c r="G39">
        <v>32569</v>
      </c>
      <c r="H39">
        <v>34703834</v>
      </c>
      <c r="I39">
        <v>7734211118</v>
      </c>
      <c r="J39" t="s">
        <v>125</v>
      </c>
      <c r="K39">
        <v>19</v>
      </c>
    </row>
    <row r="40" spans="1:11" x14ac:dyDescent="0.25">
      <c r="A40" s="1">
        <v>44805</v>
      </c>
      <c r="B40" t="s">
        <v>340</v>
      </c>
      <c r="C40">
        <v>296</v>
      </c>
      <c r="D40" t="s">
        <v>285</v>
      </c>
      <c r="E40">
        <v>186.5</v>
      </c>
      <c r="F40">
        <v>288.75</v>
      </c>
      <c r="G40">
        <v>37434</v>
      </c>
      <c r="H40">
        <v>46387467</v>
      </c>
      <c r="I40">
        <v>11452833692</v>
      </c>
      <c r="J40" t="s">
        <v>128</v>
      </c>
      <c r="K40">
        <v>22</v>
      </c>
    </row>
    <row r="41" spans="1:11" x14ac:dyDescent="0.25">
      <c r="A41" s="1">
        <v>44774</v>
      </c>
      <c r="B41" t="s">
        <v>130</v>
      </c>
      <c r="C41">
        <v>193</v>
      </c>
      <c r="D41" t="s">
        <v>341</v>
      </c>
      <c r="E41">
        <v>88</v>
      </c>
      <c r="F41">
        <v>179.25</v>
      </c>
      <c r="G41">
        <v>52753</v>
      </c>
      <c r="H41">
        <v>107865423</v>
      </c>
      <c r="I41">
        <v>15675207578</v>
      </c>
      <c r="J41" t="s">
        <v>131</v>
      </c>
      <c r="K41">
        <v>22</v>
      </c>
    </row>
    <row r="42" spans="1:11" x14ac:dyDescent="0.25">
      <c r="A42" s="1">
        <v>44743</v>
      </c>
      <c r="B42" t="s">
        <v>229</v>
      </c>
      <c r="C42">
        <v>91.8</v>
      </c>
      <c r="D42" t="s">
        <v>342</v>
      </c>
      <c r="E42">
        <v>67.099999999999994</v>
      </c>
      <c r="F42">
        <v>90.1</v>
      </c>
      <c r="G42">
        <v>25444</v>
      </c>
      <c r="H42">
        <v>46054035</v>
      </c>
      <c r="I42">
        <v>3685059715.5</v>
      </c>
      <c r="J42" t="s">
        <v>134</v>
      </c>
      <c r="K42">
        <v>20</v>
      </c>
    </row>
    <row r="43" spans="1:11" x14ac:dyDescent="0.25">
      <c r="A43" s="1">
        <v>44713</v>
      </c>
      <c r="B43" t="s">
        <v>343</v>
      </c>
      <c r="C43">
        <v>73.5</v>
      </c>
      <c r="D43" t="s">
        <v>135</v>
      </c>
      <c r="E43">
        <v>53.1</v>
      </c>
      <c r="F43">
        <v>72.3</v>
      </c>
      <c r="G43">
        <v>20281</v>
      </c>
      <c r="H43">
        <v>43837242</v>
      </c>
      <c r="I43">
        <v>2946282837.5</v>
      </c>
      <c r="J43" t="s">
        <v>137</v>
      </c>
      <c r="K43">
        <v>21</v>
      </c>
    </row>
    <row r="44" spans="1:11" x14ac:dyDescent="0.25">
      <c r="A44" s="1">
        <v>44682</v>
      </c>
      <c r="B44" t="s">
        <v>344</v>
      </c>
      <c r="C44">
        <v>66.8</v>
      </c>
      <c r="D44" t="s">
        <v>232</v>
      </c>
      <c r="E44">
        <v>27.4</v>
      </c>
      <c r="F44">
        <v>55.7</v>
      </c>
      <c r="G44">
        <v>15982</v>
      </c>
      <c r="H44">
        <v>34985367</v>
      </c>
      <c r="I44">
        <v>1762842484.0999999</v>
      </c>
      <c r="J44" t="s">
        <v>140</v>
      </c>
      <c r="K44">
        <v>17</v>
      </c>
    </row>
    <row r="45" spans="1:11" x14ac:dyDescent="0.25">
      <c r="A45" s="1">
        <v>44652</v>
      </c>
      <c r="B45" t="s">
        <v>233</v>
      </c>
      <c r="C45">
        <v>34</v>
      </c>
      <c r="D45" t="s">
        <v>345</v>
      </c>
      <c r="E45">
        <v>19.2</v>
      </c>
      <c r="F45">
        <v>25.2</v>
      </c>
      <c r="G45">
        <v>1895</v>
      </c>
      <c r="H45">
        <v>3822727</v>
      </c>
      <c r="I45">
        <v>101707081.2</v>
      </c>
      <c r="J45" t="s">
        <v>143</v>
      </c>
      <c r="K45">
        <v>11</v>
      </c>
    </row>
    <row r="46" spans="1:11" x14ac:dyDescent="0.25">
      <c r="A46" s="1">
        <v>44621</v>
      </c>
      <c r="B46" t="s">
        <v>234</v>
      </c>
      <c r="C46">
        <v>69.2</v>
      </c>
      <c r="D46" t="s">
        <v>346</v>
      </c>
      <c r="E46">
        <v>25.2</v>
      </c>
      <c r="F46">
        <v>30.8</v>
      </c>
      <c r="G46">
        <v>15101</v>
      </c>
      <c r="H46">
        <v>29607698</v>
      </c>
      <c r="I46">
        <v>1531601296.8</v>
      </c>
      <c r="J46" t="s">
        <v>146</v>
      </c>
      <c r="K46">
        <v>21</v>
      </c>
    </row>
    <row r="47" spans="1:11" x14ac:dyDescent="0.25">
      <c r="A47" s="1">
        <v>44593</v>
      </c>
      <c r="B47" t="s">
        <v>147</v>
      </c>
      <c r="C47">
        <v>78.5</v>
      </c>
      <c r="D47" t="s">
        <v>174</v>
      </c>
      <c r="E47">
        <v>48.6</v>
      </c>
      <c r="F47">
        <v>57.6</v>
      </c>
      <c r="G47">
        <v>11930</v>
      </c>
      <c r="H47">
        <v>26165435</v>
      </c>
      <c r="I47">
        <v>1795905537.7</v>
      </c>
      <c r="J47" t="s">
        <v>149</v>
      </c>
      <c r="K47">
        <v>18</v>
      </c>
    </row>
    <row r="48" spans="1:11" x14ac:dyDescent="0.25">
      <c r="A48" s="1">
        <v>44562</v>
      </c>
      <c r="B48" t="s">
        <v>237</v>
      </c>
      <c r="C48">
        <v>76.900000000000006</v>
      </c>
      <c r="D48" t="s">
        <v>238</v>
      </c>
      <c r="E48">
        <v>56</v>
      </c>
      <c r="F48">
        <v>64.3</v>
      </c>
      <c r="G48">
        <v>13944</v>
      </c>
      <c r="H48">
        <v>26406889</v>
      </c>
      <c r="I48">
        <v>1798433962.9000001</v>
      </c>
      <c r="J48" t="s">
        <v>152</v>
      </c>
      <c r="K48">
        <v>19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AADE-DFBB-43D8-88E0-FE72FD5E21D7}">
  <dimension ref="A1:K48"/>
  <sheetViews>
    <sheetView topLeftCell="A48" workbookViewId="0">
      <selection activeCell="A2" sqref="A2:K48"/>
    </sheetView>
  </sheetViews>
  <sheetFormatPr defaultRowHeight="15" x14ac:dyDescent="0.25"/>
  <cols>
    <col min="1" max="1" width="8.90625" bestFit="1" customWidth="1"/>
    <col min="2" max="2" width="11" bestFit="1" customWidth="1"/>
    <col min="3" max="3" width="11.1796875" bestFit="1" customWidth="1"/>
    <col min="4" max="4" width="15.36328125" bestFit="1" customWidth="1"/>
    <col min="5" max="5" width="10.81640625" bestFit="1" customWidth="1"/>
    <col min="6" max="6" width="12.08984375" bestFit="1" customWidth="1"/>
    <col min="7" max="8" width="10.90625" bestFit="1" customWidth="1"/>
    <col min="9" max="9" width="15.26953125" bestFit="1" customWidth="1"/>
    <col min="10" max="10" width="17.54296875" bestFit="1" customWidth="1"/>
    <col min="11" max="11" width="13.54296875" bestFit="1" customWidth="1"/>
  </cols>
  <sheetData>
    <row r="1" spans="1:1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1:11" x14ac:dyDescent="0.25">
      <c r="A2" s="1">
        <v>45962</v>
      </c>
      <c r="B2" t="s">
        <v>14</v>
      </c>
      <c r="C2">
        <v>1705</v>
      </c>
      <c r="D2" t="s">
        <v>14</v>
      </c>
      <c r="E2">
        <v>1690</v>
      </c>
      <c r="F2">
        <v>1695</v>
      </c>
      <c r="G2">
        <v>265</v>
      </c>
      <c r="H2">
        <v>31446</v>
      </c>
      <c r="I2">
        <v>53323527</v>
      </c>
      <c r="J2" t="s">
        <v>13</v>
      </c>
      <c r="K2">
        <v>3</v>
      </c>
    </row>
    <row r="3" spans="1:11" x14ac:dyDescent="0.25">
      <c r="A3" s="1">
        <v>45931</v>
      </c>
      <c r="B3" t="s">
        <v>153</v>
      </c>
      <c r="C3">
        <v>1735</v>
      </c>
      <c r="D3" t="s">
        <v>239</v>
      </c>
      <c r="E3">
        <v>1600</v>
      </c>
      <c r="F3">
        <v>1696.75</v>
      </c>
      <c r="G3">
        <v>1412</v>
      </c>
      <c r="H3">
        <v>126176</v>
      </c>
      <c r="I3">
        <v>212321537.5</v>
      </c>
      <c r="J3" t="s">
        <v>17</v>
      </c>
      <c r="K3">
        <v>21</v>
      </c>
    </row>
    <row r="4" spans="1:11" x14ac:dyDescent="0.25">
      <c r="A4" s="1">
        <v>45901</v>
      </c>
      <c r="B4" t="s">
        <v>240</v>
      </c>
      <c r="C4">
        <v>1675</v>
      </c>
      <c r="D4" t="s">
        <v>241</v>
      </c>
      <c r="E4">
        <v>1585</v>
      </c>
      <c r="F4">
        <v>1651.5</v>
      </c>
      <c r="G4">
        <v>1757</v>
      </c>
      <c r="H4">
        <v>245463</v>
      </c>
      <c r="I4">
        <v>394369721</v>
      </c>
      <c r="J4" t="s">
        <v>20</v>
      </c>
      <c r="K4">
        <v>21</v>
      </c>
    </row>
    <row r="5" spans="1:11" x14ac:dyDescent="0.25">
      <c r="A5" s="1">
        <v>45870</v>
      </c>
      <c r="B5" t="s">
        <v>180</v>
      </c>
      <c r="C5">
        <v>1675</v>
      </c>
      <c r="D5" t="s">
        <v>242</v>
      </c>
      <c r="E5">
        <v>1530</v>
      </c>
      <c r="F5">
        <v>1669.5</v>
      </c>
      <c r="G5">
        <v>1401</v>
      </c>
      <c r="H5">
        <v>127114</v>
      </c>
      <c r="I5">
        <v>202142333.25</v>
      </c>
      <c r="J5" t="s">
        <v>23</v>
      </c>
      <c r="K5">
        <v>20</v>
      </c>
    </row>
    <row r="6" spans="1:11" x14ac:dyDescent="0.25">
      <c r="A6" s="1">
        <v>45839</v>
      </c>
      <c r="B6" t="s">
        <v>243</v>
      </c>
      <c r="C6">
        <v>1540</v>
      </c>
      <c r="D6" t="s">
        <v>244</v>
      </c>
      <c r="E6">
        <v>1430</v>
      </c>
      <c r="F6">
        <v>1536.75</v>
      </c>
      <c r="G6">
        <v>1453</v>
      </c>
      <c r="H6">
        <v>120008</v>
      </c>
      <c r="I6">
        <v>175484483</v>
      </c>
      <c r="J6" t="s">
        <v>26</v>
      </c>
      <c r="K6">
        <v>22</v>
      </c>
    </row>
    <row r="7" spans="1:11" x14ac:dyDescent="0.25">
      <c r="A7" s="1">
        <v>45809</v>
      </c>
      <c r="B7" t="s">
        <v>245</v>
      </c>
      <c r="C7">
        <v>1600</v>
      </c>
      <c r="D7" t="s">
        <v>246</v>
      </c>
      <c r="E7">
        <v>1375</v>
      </c>
      <c r="F7">
        <v>1461.5</v>
      </c>
      <c r="G7">
        <v>1344</v>
      </c>
      <c r="H7">
        <v>313849</v>
      </c>
      <c r="I7">
        <v>451786878.25</v>
      </c>
      <c r="J7" t="s">
        <v>29</v>
      </c>
      <c r="K7">
        <v>20</v>
      </c>
    </row>
    <row r="8" spans="1:11" x14ac:dyDescent="0.25">
      <c r="A8" s="1">
        <v>45778</v>
      </c>
      <c r="B8" t="s">
        <v>155</v>
      </c>
      <c r="C8">
        <v>1430</v>
      </c>
      <c r="D8" t="s">
        <v>247</v>
      </c>
      <c r="E8">
        <v>1345</v>
      </c>
      <c r="F8">
        <v>1380.5</v>
      </c>
      <c r="G8">
        <v>1289</v>
      </c>
      <c r="H8">
        <v>345902</v>
      </c>
      <c r="I8">
        <v>471590773.5</v>
      </c>
      <c r="J8" t="s">
        <v>32</v>
      </c>
      <c r="K8">
        <v>19</v>
      </c>
    </row>
    <row r="9" spans="1:11" x14ac:dyDescent="0.25">
      <c r="A9" s="1">
        <v>45748</v>
      </c>
      <c r="B9" t="s">
        <v>248</v>
      </c>
      <c r="C9">
        <v>1391.25</v>
      </c>
      <c r="D9" t="s">
        <v>34</v>
      </c>
      <c r="E9">
        <v>1237</v>
      </c>
      <c r="F9">
        <v>1353.25</v>
      </c>
      <c r="G9">
        <v>1389</v>
      </c>
      <c r="H9">
        <v>368484</v>
      </c>
      <c r="I9">
        <v>490928958.25</v>
      </c>
      <c r="J9" t="s">
        <v>35</v>
      </c>
      <c r="K9">
        <v>19</v>
      </c>
    </row>
    <row r="10" spans="1:11" x14ac:dyDescent="0.25">
      <c r="A10" s="1">
        <v>45717</v>
      </c>
      <c r="B10" t="s">
        <v>36</v>
      </c>
      <c r="C10">
        <v>1450</v>
      </c>
      <c r="D10" t="s">
        <v>249</v>
      </c>
      <c r="E10">
        <v>1200</v>
      </c>
      <c r="F10">
        <v>1350.25</v>
      </c>
      <c r="G10">
        <v>943</v>
      </c>
      <c r="H10">
        <v>100320</v>
      </c>
      <c r="I10">
        <v>135515834.25</v>
      </c>
      <c r="J10" t="s">
        <v>38</v>
      </c>
      <c r="K10">
        <v>19</v>
      </c>
    </row>
    <row r="11" spans="1:11" x14ac:dyDescent="0.25">
      <c r="A11" s="1">
        <v>45689</v>
      </c>
      <c r="B11" t="s">
        <v>250</v>
      </c>
      <c r="C11">
        <v>1500</v>
      </c>
      <c r="D11" t="s">
        <v>156</v>
      </c>
      <c r="E11">
        <v>1380</v>
      </c>
      <c r="F11">
        <v>1423.75</v>
      </c>
      <c r="G11">
        <v>879</v>
      </c>
      <c r="H11">
        <v>164866</v>
      </c>
      <c r="I11">
        <v>235218628.25</v>
      </c>
      <c r="J11" t="s">
        <v>41</v>
      </c>
      <c r="K11">
        <v>17</v>
      </c>
    </row>
    <row r="12" spans="1:11" x14ac:dyDescent="0.25">
      <c r="A12" s="1">
        <v>45658</v>
      </c>
      <c r="B12" t="s">
        <v>42</v>
      </c>
      <c r="C12">
        <v>1560</v>
      </c>
      <c r="D12" t="s">
        <v>251</v>
      </c>
      <c r="E12">
        <v>1360.75</v>
      </c>
      <c r="F12">
        <v>1479.5</v>
      </c>
      <c r="G12">
        <v>1271</v>
      </c>
      <c r="H12">
        <v>405510</v>
      </c>
      <c r="I12">
        <v>574074288.25</v>
      </c>
      <c r="J12" t="s">
        <v>44</v>
      </c>
      <c r="K12">
        <v>20</v>
      </c>
    </row>
    <row r="13" spans="1:11" x14ac:dyDescent="0.25">
      <c r="A13" s="1">
        <v>45627</v>
      </c>
      <c r="B13" t="s">
        <v>45</v>
      </c>
      <c r="C13">
        <v>1415</v>
      </c>
      <c r="D13" t="s">
        <v>252</v>
      </c>
      <c r="E13">
        <v>1271.75</v>
      </c>
      <c r="F13">
        <v>1397.25</v>
      </c>
      <c r="G13">
        <v>1241</v>
      </c>
      <c r="H13">
        <v>722158</v>
      </c>
      <c r="I13">
        <v>946872319.75</v>
      </c>
      <c r="J13" t="s">
        <v>47</v>
      </c>
      <c r="K13">
        <v>21</v>
      </c>
    </row>
    <row r="14" spans="1:11" x14ac:dyDescent="0.25">
      <c r="A14" s="1">
        <v>45597</v>
      </c>
      <c r="B14" t="s">
        <v>253</v>
      </c>
      <c r="C14">
        <v>1295</v>
      </c>
      <c r="D14" t="s">
        <v>254</v>
      </c>
      <c r="E14">
        <v>1220</v>
      </c>
      <c r="F14">
        <v>1275.25</v>
      </c>
      <c r="G14">
        <v>1026</v>
      </c>
      <c r="H14">
        <v>110855</v>
      </c>
      <c r="I14">
        <v>138892083.25</v>
      </c>
      <c r="J14" t="s">
        <v>50</v>
      </c>
      <c r="K14">
        <v>20</v>
      </c>
    </row>
    <row r="15" spans="1:11" x14ac:dyDescent="0.25">
      <c r="A15" s="1">
        <v>45566</v>
      </c>
      <c r="B15" t="s">
        <v>255</v>
      </c>
      <c r="C15">
        <v>1250</v>
      </c>
      <c r="D15" t="s">
        <v>256</v>
      </c>
      <c r="E15">
        <v>1190</v>
      </c>
      <c r="F15">
        <v>1237.5</v>
      </c>
      <c r="G15">
        <v>656</v>
      </c>
      <c r="H15">
        <v>57052</v>
      </c>
      <c r="I15">
        <v>69070483.25</v>
      </c>
      <c r="J15" t="s">
        <v>53</v>
      </c>
      <c r="K15">
        <v>21</v>
      </c>
    </row>
    <row r="16" spans="1:11" x14ac:dyDescent="0.25">
      <c r="A16" s="1">
        <v>45536</v>
      </c>
      <c r="B16" t="s">
        <v>257</v>
      </c>
      <c r="C16">
        <v>1220</v>
      </c>
      <c r="D16" t="s">
        <v>258</v>
      </c>
      <c r="E16">
        <v>1100</v>
      </c>
      <c r="F16">
        <v>1200</v>
      </c>
      <c r="G16">
        <v>1020</v>
      </c>
      <c r="H16">
        <v>573563</v>
      </c>
      <c r="I16">
        <v>638778915.5</v>
      </c>
      <c r="J16" t="s">
        <v>56</v>
      </c>
      <c r="K16">
        <v>19</v>
      </c>
    </row>
    <row r="17" spans="1:11" x14ac:dyDescent="0.25">
      <c r="A17" s="1">
        <v>45505</v>
      </c>
      <c r="B17" t="s">
        <v>259</v>
      </c>
      <c r="C17">
        <v>1261</v>
      </c>
      <c r="D17" t="s">
        <v>58</v>
      </c>
      <c r="E17">
        <v>1200.5</v>
      </c>
      <c r="F17">
        <v>1210</v>
      </c>
      <c r="G17">
        <v>935</v>
      </c>
      <c r="H17">
        <v>293117</v>
      </c>
      <c r="I17">
        <v>360500713.5</v>
      </c>
      <c r="J17" t="s">
        <v>59</v>
      </c>
      <c r="K17">
        <v>21</v>
      </c>
    </row>
    <row r="18" spans="1:11" x14ac:dyDescent="0.25">
      <c r="A18" s="1">
        <v>45474</v>
      </c>
      <c r="B18" t="s">
        <v>260</v>
      </c>
      <c r="C18">
        <v>1266.75</v>
      </c>
      <c r="D18" t="s">
        <v>261</v>
      </c>
      <c r="E18">
        <v>1225</v>
      </c>
      <c r="F18">
        <v>1233.25</v>
      </c>
      <c r="G18">
        <v>583</v>
      </c>
      <c r="H18">
        <v>98813</v>
      </c>
      <c r="I18">
        <v>121909203.5</v>
      </c>
      <c r="J18" t="s">
        <v>62</v>
      </c>
      <c r="K18">
        <v>23</v>
      </c>
    </row>
    <row r="19" spans="1:11" x14ac:dyDescent="0.25">
      <c r="A19" s="1">
        <v>45444</v>
      </c>
      <c r="B19" t="s">
        <v>262</v>
      </c>
      <c r="C19">
        <v>1274.5</v>
      </c>
      <c r="D19" t="s">
        <v>263</v>
      </c>
      <c r="E19">
        <v>1200</v>
      </c>
      <c r="F19">
        <v>1238</v>
      </c>
      <c r="G19">
        <v>639</v>
      </c>
      <c r="H19">
        <v>74413</v>
      </c>
      <c r="I19">
        <v>92647126.75</v>
      </c>
      <c r="J19" t="s">
        <v>65</v>
      </c>
      <c r="K19">
        <v>18</v>
      </c>
    </row>
    <row r="20" spans="1:11" x14ac:dyDescent="0.25">
      <c r="A20" s="1">
        <v>45413</v>
      </c>
      <c r="B20" t="s">
        <v>264</v>
      </c>
      <c r="C20">
        <v>1350</v>
      </c>
      <c r="D20" t="s">
        <v>265</v>
      </c>
      <c r="E20">
        <v>1200</v>
      </c>
      <c r="F20">
        <v>1244</v>
      </c>
      <c r="G20">
        <v>942</v>
      </c>
      <c r="H20">
        <v>137759</v>
      </c>
      <c r="I20">
        <v>178789311.25</v>
      </c>
      <c r="J20" t="s">
        <v>68</v>
      </c>
      <c r="K20">
        <v>20</v>
      </c>
    </row>
    <row r="21" spans="1:11" x14ac:dyDescent="0.25">
      <c r="A21" s="1">
        <v>45383</v>
      </c>
      <c r="B21" t="s">
        <v>69</v>
      </c>
      <c r="C21">
        <v>1290</v>
      </c>
      <c r="D21" t="s">
        <v>266</v>
      </c>
      <c r="E21">
        <v>1001</v>
      </c>
      <c r="F21">
        <v>1289.25</v>
      </c>
      <c r="G21">
        <v>788</v>
      </c>
      <c r="H21">
        <v>122940</v>
      </c>
      <c r="I21">
        <v>151471396.75</v>
      </c>
      <c r="J21" t="s">
        <v>71</v>
      </c>
      <c r="K21">
        <v>19</v>
      </c>
    </row>
    <row r="22" spans="1:11" x14ac:dyDescent="0.25">
      <c r="A22" s="1">
        <v>45352</v>
      </c>
      <c r="B22" t="s">
        <v>72</v>
      </c>
      <c r="C22">
        <v>1235</v>
      </c>
      <c r="D22" t="s">
        <v>160</v>
      </c>
      <c r="E22">
        <v>1040.25</v>
      </c>
      <c r="F22">
        <v>1228.25</v>
      </c>
      <c r="G22">
        <v>1150</v>
      </c>
      <c r="H22">
        <v>112551</v>
      </c>
      <c r="I22">
        <v>128146550.5</v>
      </c>
      <c r="J22" t="s">
        <v>74</v>
      </c>
      <c r="K22">
        <v>19</v>
      </c>
    </row>
    <row r="23" spans="1:11" x14ac:dyDescent="0.25">
      <c r="A23" s="1">
        <v>45323</v>
      </c>
      <c r="B23" t="s">
        <v>203</v>
      </c>
      <c r="C23">
        <v>1045</v>
      </c>
      <c r="D23" t="s">
        <v>267</v>
      </c>
      <c r="E23">
        <v>1000</v>
      </c>
      <c r="F23">
        <v>1040.25</v>
      </c>
      <c r="G23">
        <v>372</v>
      </c>
      <c r="H23">
        <v>38808</v>
      </c>
      <c r="I23">
        <v>39251225.75</v>
      </c>
      <c r="J23" t="s">
        <v>77</v>
      </c>
      <c r="K23">
        <v>19</v>
      </c>
    </row>
    <row r="24" spans="1:11" x14ac:dyDescent="0.25">
      <c r="A24" s="1">
        <v>45292</v>
      </c>
      <c r="B24" t="s">
        <v>268</v>
      </c>
      <c r="C24">
        <v>1040</v>
      </c>
      <c r="D24" t="s">
        <v>78</v>
      </c>
      <c r="E24">
        <v>955</v>
      </c>
      <c r="F24">
        <v>1019</v>
      </c>
      <c r="G24">
        <v>433</v>
      </c>
      <c r="H24">
        <v>151441</v>
      </c>
      <c r="I24">
        <v>150427742</v>
      </c>
      <c r="J24" t="s">
        <v>80</v>
      </c>
      <c r="K24">
        <v>20</v>
      </c>
    </row>
    <row r="25" spans="1:11" x14ac:dyDescent="0.25">
      <c r="A25" s="1">
        <v>45261</v>
      </c>
      <c r="B25" t="s">
        <v>269</v>
      </c>
      <c r="C25">
        <v>965</v>
      </c>
      <c r="D25" t="s">
        <v>270</v>
      </c>
      <c r="E25">
        <v>946.25</v>
      </c>
      <c r="F25">
        <v>953.75</v>
      </c>
      <c r="G25">
        <v>456</v>
      </c>
      <c r="H25">
        <v>18431</v>
      </c>
      <c r="I25">
        <v>17656556.5</v>
      </c>
      <c r="J25" t="s">
        <v>83</v>
      </c>
      <c r="K25">
        <v>19</v>
      </c>
    </row>
    <row r="26" spans="1:11" x14ac:dyDescent="0.25">
      <c r="A26" s="1">
        <v>45231</v>
      </c>
      <c r="B26" t="s">
        <v>164</v>
      </c>
      <c r="C26">
        <v>1000</v>
      </c>
      <c r="D26" t="s">
        <v>206</v>
      </c>
      <c r="E26">
        <v>960</v>
      </c>
      <c r="F26">
        <v>960</v>
      </c>
      <c r="G26">
        <v>867</v>
      </c>
      <c r="H26">
        <v>176254</v>
      </c>
      <c r="I26">
        <v>173245567</v>
      </c>
      <c r="J26" t="s">
        <v>86</v>
      </c>
      <c r="K26">
        <v>22</v>
      </c>
    </row>
    <row r="27" spans="1:11" x14ac:dyDescent="0.25">
      <c r="A27" s="1">
        <v>45200</v>
      </c>
      <c r="B27" t="s">
        <v>271</v>
      </c>
      <c r="C27">
        <v>1020</v>
      </c>
      <c r="D27" t="s">
        <v>88</v>
      </c>
      <c r="E27">
        <v>950.25</v>
      </c>
      <c r="F27">
        <v>983.25</v>
      </c>
      <c r="G27">
        <v>553</v>
      </c>
      <c r="H27">
        <v>51783</v>
      </c>
      <c r="I27">
        <v>50788701.5</v>
      </c>
      <c r="J27" t="s">
        <v>89</v>
      </c>
      <c r="K27">
        <v>22</v>
      </c>
    </row>
    <row r="28" spans="1:11" x14ac:dyDescent="0.25">
      <c r="A28" s="1">
        <v>45170</v>
      </c>
      <c r="B28" t="s">
        <v>90</v>
      </c>
      <c r="C28">
        <v>1060</v>
      </c>
      <c r="D28" t="s">
        <v>272</v>
      </c>
      <c r="E28">
        <v>975.25</v>
      </c>
      <c r="F28">
        <v>1010.25</v>
      </c>
      <c r="G28">
        <v>651</v>
      </c>
      <c r="H28">
        <v>110081</v>
      </c>
      <c r="I28">
        <v>110019732.25</v>
      </c>
      <c r="J28" t="s">
        <v>92</v>
      </c>
      <c r="K28">
        <v>19</v>
      </c>
    </row>
    <row r="29" spans="1:11" x14ac:dyDescent="0.25">
      <c r="A29" s="1">
        <v>45139</v>
      </c>
      <c r="B29" t="s">
        <v>209</v>
      </c>
      <c r="C29">
        <v>1020</v>
      </c>
      <c r="D29" t="s">
        <v>166</v>
      </c>
      <c r="E29">
        <v>911</v>
      </c>
      <c r="F29">
        <v>995.5</v>
      </c>
      <c r="G29">
        <v>1044</v>
      </c>
      <c r="H29">
        <v>423911</v>
      </c>
      <c r="I29">
        <v>412017914.5</v>
      </c>
      <c r="J29" t="s">
        <v>95</v>
      </c>
      <c r="K29">
        <v>21</v>
      </c>
    </row>
    <row r="30" spans="1:11" x14ac:dyDescent="0.25">
      <c r="A30" s="1">
        <v>45108</v>
      </c>
      <c r="B30" t="s">
        <v>96</v>
      </c>
      <c r="C30">
        <v>974.75</v>
      </c>
      <c r="D30" t="s">
        <v>97</v>
      </c>
      <c r="E30">
        <v>835</v>
      </c>
      <c r="F30">
        <v>931.75</v>
      </c>
      <c r="G30">
        <v>794</v>
      </c>
      <c r="H30">
        <v>110418</v>
      </c>
      <c r="I30">
        <v>97089136.75</v>
      </c>
      <c r="J30" t="s">
        <v>98</v>
      </c>
      <c r="K30">
        <v>20</v>
      </c>
    </row>
    <row r="31" spans="1:11" x14ac:dyDescent="0.25">
      <c r="A31" s="1">
        <v>45078</v>
      </c>
      <c r="B31" t="s">
        <v>273</v>
      </c>
      <c r="C31">
        <v>847.75</v>
      </c>
      <c r="D31" t="s">
        <v>167</v>
      </c>
      <c r="E31">
        <v>790</v>
      </c>
      <c r="F31">
        <v>820.25</v>
      </c>
      <c r="G31">
        <v>440</v>
      </c>
      <c r="H31">
        <v>134559</v>
      </c>
      <c r="I31">
        <v>109026620.25</v>
      </c>
      <c r="J31" t="s">
        <v>101</v>
      </c>
      <c r="K31">
        <v>20</v>
      </c>
    </row>
    <row r="32" spans="1:11" x14ac:dyDescent="0.25">
      <c r="A32" s="1">
        <v>45047</v>
      </c>
      <c r="B32" t="s">
        <v>168</v>
      </c>
      <c r="C32">
        <v>848.75</v>
      </c>
      <c r="D32" t="s">
        <v>274</v>
      </c>
      <c r="E32">
        <v>717</v>
      </c>
      <c r="F32">
        <v>791.25</v>
      </c>
      <c r="G32">
        <v>912</v>
      </c>
      <c r="H32">
        <v>200482</v>
      </c>
      <c r="I32">
        <v>161334782.25</v>
      </c>
      <c r="J32" t="s">
        <v>104</v>
      </c>
      <c r="K32">
        <v>21</v>
      </c>
    </row>
    <row r="33" spans="1:11" x14ac:dyDescent="0.25">
      <c r="A33" s="1">
        <v>45017</v>
      </c>
      <c r="B33" t="s">
        <v>105</v>
      </c>
      <c r="C33">
        <v>750</v>
      </c>
      <c r="D33" t="s">
        <v>275</v>
      </c>
      <c r="E33">
        <v>680</v>
      </c>
      <c r="F33">
        <v>723.5</v>
      </c>
      <c r="G33">
        <v>520</v>
      </c>
      <c r="H33">
        <v>113259</v>
      </c>
      <c r="I33">
        <v>82194077.5</v>
      </c>
      <c r="J33" t="s">
        <v>107</v>
      </c>
      <c r="K33">
        <v>16</v>
      </c>
    </row>
    <row r="34" spans="1:11" x14ac:dyDescent="0.25">
      <c r="A34" s="1">
        <v>44986</v>
      </c>
      <c r="B34" t="s">
        <v>276</v>
      </c>
      <c r="C34">
        <v>708.25</v>
      </c>
      <c r="D34" t="s">
        <v>170</v>
      </c>
      <c r="E34">
        <v>637.75</v>
      </c>
      <c r="F34">
        <v>680.75</v>
      </c>
      <c r="G34">
        <v>1029</v>
      </c>
      <c r="H34">
        <v>1667313</v>
      </c>
      <c r="I34">
        <v>1072190470.2</v>
      </c>
      <c r="J34" t="s">
        <v>110</v>
      </c>
      <c r="K34">
        <v>22</v>
      </c>
    </row>
    <row r="35" spans="1:11" x14ac:dyDescent="0.25">
      <c r="A35" s="1">
        <v>44958</v>
      </c>
      <c r="B35" t="s">
        <v>277</v>
      </c>
      <c r="C35">
        <v>669.75</v>
      </c>
      <c r="D35" t="s">
        <v>278</v>
      </c>
      <c r="E35">
        <v>611.25</v>
      </c>
      <c r="F35">
        <v>645</v>
      </c>
      <c r="G35">
        <v>388</v>
      </c>
      <c r="H35">
        <v>106544</v>
      </c>
      <c r="I35">
        <v>68662770.25</v>
      </c>
      <c r="J35" t="s">
        <v>113</v>
      </c>
      <c r="K35">
        <v>20</v>
      </c>
    </row>
    <row r="36" spans="1:11" x14ac:dyDescent="0.25">
      <c r="A36" s="1">
        <v>44927</v>
      </c>
      <c r="B36" t="s">
        <v>219</v>
      </c>
      <c r="C36">
        <v>645</v>
      </c>
      <c r="D36" t="s">
        <v>279</v>
      </c>
      <c r="E36">
        <v>598</v>
      </c>
      <c r="F36">
        <v>640</v>
      </c>
      <c r="G36">
        <v>330</v>
      </c>
      <c r="H36">
        <v>97177</v>
      </c>
      <c r="I36">
        <v>59046995.25</v>
      </c>
      <c r="J36" t="s">
        <v>116</v>
      </c>
      <c r="K36">
        <v>20</v>
      </c>
    </row>
    <row r="37" spans="1:11" x14ac:dyDescent="0.25">
      <c r="A37" s="1">
        <v>44896</v>
      </c>
      <c r="B37" t="s">
        <v>280</v>
      </c>
      <c r="C37">
        <v>677.75</v>
      </c>
      <c r="D37" t="s">
        <v>281</v>
      </c>
      <c r="E37">
        <v>598.5</v>
      </c>
      <c r="F37">
        <v>625</v>
      </c>
      <c r="G37">
        <v>444</v>
      </c>
      <c r="H37">
        <v>32260</v>
      </c>
      <c r="I37">
        <v>19834092</v>
      </c>
      <c r="J37" t="s">
        <v>119</v>
      </c>
      <c r="K37">
        <v>20</v>
      </c>
    </row>
    <row r="38" spans="1:11" x14ac:dyDescent="0.25">
      <c r="A38" s="1">
        <v>44866</v>
      </c>
      <c r="B38" t="s">
        <v>282</v>
      </c>
      <c r="C38">
        <v>660</v>
      </c>
      <c r="D38" t="s">
        <v>283</v>
      </c>
      <c r="E38">
        <v>570</v>
      </c>
      <c r="F38">
        <v>600.75</v>
      </c>
      <c r="G38">
        <v>476</v>
      </c>
      <c r="H38">
        <v>45775</v>
      </c>
      <c r="I38">
        <v>27474461.75</v>
      </c>
      <c r="J38" t="s">
        <v>122</v>
      </c>
      <c r="K38">
        <v>21</v>
      </c>
    </row>
    <row r="39" spans="1:11" x14ac:dyDescent="0.25">
      <c r="A39" s="1">
        <v>44835</v>
      </c>
      <c r="B39" t="s">
        <v>123</v>
      </c>
      <c r="C39">
        <v>710</v>
      </c>
      <c r="D39" t="s">
        <v>224</v>
      </c>
      <c r="E39">
        <v>628</v>
      </c>
      <c r="F39">
        <v>651</v>
      </c>
      <c r="G39">
        <v>245</v>
      </c>
      <c r="H39">
        <v>12301</v>
      </c>
      <c r="I39">
        <v>8110046.25</v>
      </c>
      <c r="J39" t="s">
        <v>125</v>
      </c>
      <c r="K39">
        <v>19</v>
      </c>
    </row>
    <row r="40" spans="1:11" x14ac:dyDescent="0.25">
      <c r="A40" s="1">
        <v>44805</v>
      </c>
      <c r="B40" t="s">
        <v>284</v>
      </c>
      <c r="C40">
        <v>725</v>
      </c>
      <c r="D40" t="s">
        <v>285</v>
      </c>
      <c r="E40">
        <v>612</v>
      </c>
      <c r="F40">
        <v>706.5</v>
      </c>
      <c r="G40">
        <v>539</v>
      </c>
      <c r="H40">
        <v>63466</v>
      </c>
      <c r="I40">
        <v>41179371.5</v>
      </c>
      <c r="J40" t="s">
        <v>128</v>
      </c>
      <c r="K40">
        <v>22</v>
      </c>
    </row>
    <row r="41" spans="1:11" x14ac:dyDescent="0.25">
      <c r="A41" s="1">
        <v>44774</v>
      </c>
      <c r="B41" t="s">
        <v>286</v>
      </c>
      <c r="C41">
        <v>625</v>
      </c>
      <c r="D41" t="s">
        <v>287</v>
      </c>
      <c r="E41">
        <v>560</v>
      </c>
      <c r="F41">
        <v>617.75</v>
      </c>
      <c r="G41">
        <v>529</v>
      </c>
      <c r="H41">
        <v>232102</v>
      </c>
      <c r="I41">
        <v>140097699.75</v>
      </c>
      <c r="J41" t="s">
        <v>131</v>
      </c>
      <c r="K41">
        <v>22</v>
      </c>
    </row>
    <row r="42" spans="1:11" x14ac:dyDescent="0.25">
      <c r="A42" s="1">
        <v>44743</v>
      </c>
      <c r="B42" t="s">
        <v>288</v>
      </c>
      <c r="C42">
        <v>600</v>
      </c>
      <c r="D42" t="s">
        <v>289</v>
      </c>
      <c r="E42">
        <v>531</v>
      </c>
      <c r="F42">
        <v>585.25</v>
      </c>
      <c r="G42">
        <v>496</v>
      </c>
      <c r="H42">
        <v>90213</v>
      </c>
      <c r="I42">
        <v>51376173.25</v>
      </c>
      <c r="J42" t="s">
        <v>134</v>
      </c>
      <c r="K42">
        <v>20</v>
      </c>
    </row>
    <row r="43" spans="1:11" x14ac:dyDescent="0.25">
      <c r="A43" s="1">
        <v>44713</v>
      </c>
      <c r="B43" t="s">
        <v>290</v>
      </c>
      <c r="C43">
        <v>650</v>
      </c>
      <c r="D43" t="s">
        <v>291</v>
      </c>
      <c r="E43">
        <v>580.5</v>
      </c>
      <c r="F43">
        <v>583</v>
      </c>
      <c r="G43">
        <v>296</v>
      </c>
      <c r="H43">
        <v>36701</v>
      </c>
      <c r="I43">
        <v>22107791</v>
      </c>
      <c r="J43" t="s">
        <v>137</v>
      </c>
      <c r="K43">
        <v>20</v>
      </c>
    </row>
    <row r="44" spans="1:11" x14ac:dyDescent="0.25">
      <c r="A44" s="1">
        <v>44682</v>
      </c>
      <c r="B44" t="s">
        <v>292</v>
      </c>
      <c r="C44">
        <v>695</v>
      </c>
      <c r="D44" t="s">
        <v>232</v>
      </c>
      <c r="E44">
        <v>605</v>
      </c>
      <c r="F44">
        <v>637</v>
      </c>
      <c r="G44">
        <v>431</v>
      </c>
      <c r="H44">
        <v>290354</v>
      </c>
      <c r="I44">
        <v>188432764.5</v>
      </c>
      <c r="J44" t="s">
        <v>140</v>
      </c>
      <c r="K44">
        <v>17</v>
      </c>
    </row>
    <row r="45" spans="1:11" x14ac:dyDescent="0.25">
      <c r="A45" s="1">
        <v>44652</v>
      </c>
      <c r="B45" t="s">
        <v>233</v>
      </c>
      <c r="C45">
        <v>700</v>
      </c>
      <c r="D45" t="s">
        <v>173</v>
      </c>
      <c r="E45">
        <v>520</v>
      </c>
      <c r="F45">
        <v>613.25</v>
      </c>
      <c r="G45">
        <v>634</v>
      </c>
      <c r="H45">
        <v>1341334</v>
      </c>
      <c r="I45">
        <v>729850121.5</v>
      </c>
      <c r="J45" t="s">
        <v>143</v>
      </c>
      <c r="K45">
        <v>11</v>
      </c>
    </row>
    <row r="46" spans="1:11" x14ac:dyDescent="0.25">
      <c r="A46" s="1">
        <v>44621</v>
      </c>
      <c r="B46" t="s">
        <v>144</v>
      </c>
      <c r="C46">
        <v>801.25</v>
      </c>
      <c r="D46" t="s">
        <v>145</v>
      </c>
      <c r="E46">
        <v>570</v>
      </c>
      <c r="F46">
        <v>576.25</v>
      </c>
      <c r="G46">
        <v>1284</v>
      </c>
      <c r="H46">
        <v>727676</v>
      </c>
      <c r="I46">
        <v>428332749.25</v>
      </c>
      <c r="J46" t="s">
        <v>146</v>
      </c>
      <c r="K46">
        <v>21</v>
      </c>
    </row>
    <row r="47" spans="1:11" x14ac:dyDescent="0.25">
      <c r="A47" s="1">
        <v>44593</v>
      </c>
      <c r="B47" t="s">
        <v>293</v>
      </c>
      <c r="C47">
        <v>899</v>
      </c>
      <c r="D47" t="s">
        <v>174</v>
      </c>
      <c r="E47">
        <v>775</v>
      </c>
      <c r="F47">
        <v>800</v>
      </c>
      <c r="G47">
        <v>1186</v>
      </c>
      <c r="H47">
        <v>78472</v>
      </c>
      <c r="I47">
        <v>66701532.5</v>
      </c>
      <c r="J47" t="s">
        <v>149</v>
      </c>
      <c r="K47">
        <v>18</v>
      </c>
    </row>
    <row r="48" spans="1:11" x14ac:dyDescent="0.25">
      <c r="A48" s="1">
        <v>44562</v>
      </c>
      <c r="B48" t="s">
        <v>294</v>
      </c>
      <c r="C48">
        <v>939.5</v>
      </c>
      <c r="D48" t="s">
        <v>151</v>
      </c>
      <c r="E48">
        <v>865</v>
      </c>
      <c r="F48">
        <v>875</v>
      </c>
      <c r="G48">
        <v>1066</v>
      </c>
      <c r="H48">
        <v>87322</v>
      </c>
      <c r="I48">
        <v>76418368.75</v>
      </c>
      <c r="J48" t="s">
        <v>152</v>
      </c>
      <c r="K48">
        <v>19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270E-9CA4-4CCC-ADB5-140159B88E8D}">
  <dimension ref="A1:K48"/>
  <sheetViews>
    <sheetView topLeftCell="A24" workbookViewId="0">
      <selection sqref="A1:K48"/>
    </sheetView>
  </sheetViews>
  <sheetFormatPr defaultRowHeight="15" x14ac:dyDescent="0.25"/>
  <cols>
    <col min="1" max="1" width="8.90625" bestFit="1" customWidth="1"/>
    <col min="2" max="2" width="11" bestFit="1" customWidth="1"/>
    <col min="3" max="3" width="11.1796875" bestFit="1" customWidth="1"/>
    <col min="4" max="4" width="15.36328125" bestFit="1" customWidth="1"/>
    <col min="5" max="5" width="10.81640625" bestFit="1" customWidth="1"/>
    <col min="6" max="6" width="12.08984375" bestFit="1" customWidth="1"/>
    <col min="7" max="8" width="10.90625" bestFit="1" customWidth="1"/>
    <col min="9" max="9" width="15.26953125" bestFit="1" customWidth="1"/>
    <col min="10" max="10" width="17.54296875" bestFit="1" customWidth="1"/>
    <col min="11" max="11" width="13.54296875" bestFit="1" customWidth="1"/>
  </cols>
  <sheetData>
    <row r="1" spans="1:1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1:11" x14ac:dyDescent="0.25">
      <c r="A2" s="1">
        <v>45962</v>
      </c>
      <c r="B2" t="s">
        <v>175</v>
      </c>
      <c r="C2">
        <v>31</v>
      </c>
      <c r="D2" t="s">
        <v>14</v>
      </c>
      <c r="E2">
        <v>29</v>
      </c>
      <c r="F2">
        <v>30.2</v>
      </c>
      <c r="G2">
        <v>894</v>
      </c>
      <c r="H2">
        <v>2620302</v>
      </c>
      <c r="I2">
        <v>78864246.299999997</v>
      </c>
      <c r="J2" t="s">
        <v>13</v>
      </c>
      <c r="K2">
        <v>3</v>
      </c>
    </row>
    <row r="3" spans="1:11" x14ac:dyDescent="0.25">
      <c r="A3" s="1">
        <v>45931</v>
      </c>
      <c r="B3" t="s">
        <v>176</v>
      </c>
      <c r="C3">
        <v>30</v>
      </c>
      <c r="D3" t="s">
        <v>177</v>
      </c>
      <c r="E3">
        <v>26.7</v>
      </c>
      <c r="F3">
        <v>29</v>
      </c>
      <c r="G3">
        <v>5167</v>
      </c>
      <c r="H3">
        <v>36447062</v>
      </c>
      <c r="I3">
        <v>1049642345.5</v>
      </c>
      <c r="J3" t="s">
        <v>17</v>
      </c>
      <c r="K3">
        <v>21</v>
      </c>
    </row>
    <row r="4" spans="1:11" x14ac:dyDescent="0.25">
      <c r="A4" s="1">
        <v>45901</v>
      </c>
      <c r="B4" t="s">
        <v>178</v>
      </c>
      <c r="C4">
        <v>27.7</v>
      </c>
      <c r="D4" t="s">
        <v>179</v>
      </c>
      <c r="E4">
        <v>25</v>
      </c>
      <c r="F4">
        <v>27</v>
      </c>
      <c r="G4">
        <v>4286</v>
      </c>
      <c r="H4">
        <v>22767616</v>
      </c>
      <c r="I4">
        <v>600885402.39999998</v>
      </c>
      <c r="J4" t="s">
        <v>20</v>
      </c>
      <c r="K4">
        <v>21</v>
      </c>
    </row>
    <row r="5" spans="1:11" x14ac:dyDescent="0.25">
      <c r="A5" s="1">
        <v>45870</v>
      </c>
      <c r="B5" t="s">
        <v>180</v>
      </c>
      <c r="C5">
        <v>28.9</v>
      </c>
      <c r="D5" t="s">
        <v>181</v>
      </c>
      <c r="E5">
        <v>19.100000000000001</v>
      </c>
      <c r="F5">
        <v>26.1</v>
      </c>
      <c r="G5">
        <v>5705</v>
      </c>
      <c r="H5">
        <v>38536517</v>
      </c>
      <c r="I5">
        <v>876637176.60000002</v>
      </c>
      <c r="J5" t="s">
        <v>23</v>
      </c>
      <c r="K5">
        <v>20</v>
      </c>
    </row>
    <row r="6" spans="1:11" x14ac:dyDescent="0.25">
      <c r="A6" s="1">
        <v>45839</v>
      </c>
      <c r="B6" t="s">
        <v>182</v>
      </c>
      <c r="C6">
        <v>19.5</v>
      </c>
      <c r="D6" t="s">
        <v>183</v>
      </c>
      <c r="E6">
        <v>19</v>
      </c>
      <c r="F6">
        <v>19.2</v>
      </c>
      <c r="G6">
        <v>2901</v>
      </c>
      <c r="H6">
        <v>46438588</v>
      </c>
      <c r="I6">
        <v>888711003.5</v>
      </c>
      <c r="J6" t="s">
        <v>26</v>
      </c>
      <c r="K6">
        <v>22</v>
      </c>
    </row>
    <row r="7" spans="1:11" x14ac:dyDescent="0.25">
      <c r="A7" s="1">
        <v>45809</v>
      </c>
      <c r="B7" t="s">
        <v>184</v>
      </c>
      <c r="C7">
        <v>19.3</v>
      </c>
      <c r="D7" t="s">
        <v>154</v>
      </c>
      <c r="E7">
        <v>17.600000000000001</v>
      </c>
      <c r="F7">
        <v>19.100000000000001</v>
      </c>
      <c r="G7">
        <v>5889</v>
      </c>
      <c r="H7">
        <v>56376703</v>
      </c>
      <c r="I7">
        <v>1057827401.3</v>
      </c>
      <c r="J7" t="s">
        <v>29</v>
      </c>
      <c r="K7">
        <v>20</v>
      </c>
    </row>
    <row r="8" spans="1:11" x14ac:dyDescent="0.25">
      <c r="A8" s="1">
        <v>45778</v>
      </c>
      <c r="B8" t="s">
        <v>30</v>
      </c>
      <c r="C8">
        <v>17.8</v>
      </c>
      <c r="D8" t="s">
        <v>31</v>
      </c>
      <c r="E8">
        <v>14.1</v>
      </c>
      <c r="F8">
        <v>17.7</v>
      </c>
      <c r="G8">
        <v>5107</v>
      </c>
      <c r="H8">
        <v>145291954</v>
      </c>
      <c r="I8">
        <v>2366633744.9000001</v>
      </c>
      <c r="J8" t="s">
        <v>32</v>
      </c>
      <c r="K8">
        <v>19</v>
      </c>
    </row>
    <row r="9" spans="1:11" x14ac:dyDescent="0.25">
      <c r="A9" s="1">
        <v>45748</v>
      </c>
      <c r="B9" t="s">
        <v>185</v>
      </c>
      <c r="C9">
        <v>14.6</v>
      </c>
      <c r="D9" t="s">
        <v>186</v>
      </c>
      <c r="E9">
        <v>13</v>
      </c>
      <c r="F9">
        <v>14.2</v>
      </c>
      <c r="G9">
        <v>2636</v>
      </c>
      <c r="H9">
        <v>17518684</v>
      </c>
      <c r="I9">
        <v>245573587.09999999</v>
      </c>
      <c r="J9" t="s">
        <v>35</v>
      </c>
      <c r="K9">
        <v>19</v>
      </c>
    </row>
    <row r="10" spans="1:11" x14ac:dyDescent="0.25">
      <c r="A10" s="1">
        <v>45717</v>
      </c>
      <c r="B10" t="s">
        <v>187</v>
      </c>
      <c r="C10">
        <v>14.6</v>
      </c>
      <c r="D10" t="s">
        <v>188</v>
      </c>
      <c r="E10">
        <v>13.5</v>
      </c>
      <c r="F10">
        <v>14.3</v>
      </c>
      <c r="G10">
        <v>2455</v>
      </c>
      <c r="H10">
        <v>30599062</v>
      </c>
      <c r="I10">
        <v>425139440.60000002</v>
      </c>
      <c r="J10" t="s">
        <v>38</v>
      </c>
      <c r="K10">
        <v>19</v>
      </c>
    </row>
    <row r="11" spans="1:11" x14ac:dyDescent="0.25">
      <c r="A11" s="1">
        <v>45689</v>
      </c>
      <c r="B11" t="s">
        <v>189</v>
      </c>
      <c r="C11">
        <v>14.4</v>
      </c>
      <c r="D11" t="s">
        <v>40</v>
      </c>
      <c r="E11">
        <v>12.8</v>
      </c>
      <c r="F11">
        <v>13.7</v>
      </c>
      <c r="G11">
        <v>3478</v>
      </c>
      <c r="H11">
        <v>107873871</v>
      </c>
      <c r="I11">
        <v>1488377963.8</v>
      </c>
      <c r="J11" t="s">
        <v>41</v>
      </c>
      <c r="K11">
        <v>17</v>
      </c>
    </row>
    <row r="12" spans="1:11" x14ac:dyDescent="0.25">
      <c r="A12" s="1">
        <v>45658</v>
      </c>
      <c r="B12" t="s">
        <v>190</v>
      </c>
      <c r="C12">
        <v>14</v>
      </c>
      <c r="D12" t="s">
        <v>43</v>
      </c>
      <c r="E12">
        <v>11.4</v>
      </c>
      <c r="F12">
        <v>13.8</v>
      </c>
      <c r="G12">
        <v>6111</v>
      </c>
      <c r="H12">
        <v>122566097</v>
      </c>
      <c r="I12">
        <v>1574547454.8</v>
      </c>
      <c r="J12" t="s">
        <v>44</v>
      </c>
      <c r="K12">
        <v>20</v>
      </c>
    </row>
    <row r="13" spans="1:11" x14ac:dyDescent="0.25">
      <c r="A13" s="1">
        <v>45627</v>
      </c>
      <c r="B13" t="s">
        <v>45</v>
      </c>
      <c r="C13">
        <v>11.9</v>
      </c>
      <c r="D13" t="s">
        <v>191</v>
      </c>
      <c r="E13">
        <v>10.3</v>
      </c>
      <c r="F13">
        <v>11.7</v>
      </c>
      <c r="G13">
        <v>4259</v>
      </c>
      <c r="H13">
        <v>86058239</v>
      </c>
      <c r="I13">
        <v>948194384.70000005</v>
      </c>
      <c r="J13" t="s">
        <v>47</v>
      </c>
      <c r="K13">
        <v>21</v>
      </c>
    </row>
    <row r="14" spans="1:11" x14ac:dyDescent="0.25">
      <c r="A14" s="1">
        <v>45597</v>
      </c>
      <c r="B14" t="s">
        <v>192</v>
      </c>
      <c r="C14">
        <v>11</v>
      </c>
      <c r="D14" t="s">
        <v>193</v>
      </c>
      <c r="E14">
        <v>10.199999999999999</v>
      </c>
      <c r="F14">
        <v>10.4</v>
      </c>
      <c r="G14">
        <v>2707</v>
      </c>
      <c r="H14">
        <v>18592454</v>
      </c>
      <c r="I14">
        <v>196795086.19999999</v>
      </c>
      <c r="J14" t="s">
        <v>50</v>
      </c>
      <c r="K14">
        <v>20</v>
      </c>
    </row>
    <row r="15" spans="1:11" x14ac:dyDescent="0.25">
      <c r="A15" s="1">
        <v>45566</v>
      </c>
      <c r="B15" t="s">
        <v>194</v>
      </c>
      <c r="C15">
        <v>11.3</v>
      </c>
      <c r="D15" t="s">
        <v>195</v>
      </c>
      <c r="E15">
        <v>9.3000000000000007</v>
      </c>
      <c r="F15">
        <v>10.9</v>
      </c>
      <c r="G15">
        <v>4883</v>
      </c>
      <c r="H15">
        <v>125126863</v>
      </c>
      <c r="I15">
        <v>1309344988.0999999</v>
      </c>
      <c r="J15" t="s">
        <v>53</v>
      </c>
      <c r="K15">
        <v>21</v>
      </c>
    </row>
    <row r="16" spans="1:11" x14ac:dyDescent="0.25">
      <c r="A16" s="1">
        <v>45536</v>
      </c>
      <c r="B16" t="s">
        <v>157</v>
      </c>
      <c r="C16">
        <v>9.6999999999999993</v>
      </c>
      <c r="D16" t="s">
        <v>158</v>
      </c>
      <c r="E16">
        <v>8.4</v>
      </c>
      <c r="F16">
        <v>9.3000000000000007</v>
      </c>
      <c r="G16">
        <v>5190</v>
      </c>
      <c r="H16">
        <v>57861091</v>
      </c>
      <c r="I16">
        <v>507646619.60000002</v>
      </c>
      <c r="J16" t="s">
        <v>56</v>
      </c>
      <c r="K16">
        <v>19</v>
      </c>
    </row>
    <row r="17" spans="1:11" x14ac:dyDescent="0.25">
      <c r="A17" s="1">
        <v>45505</v>
      </c>
      <c r="B17" t="s">
        <v>196</v>
      </c>
      <c r="C17">
        <v>9.6</v>
      </c>
      <c r="D17" t="s">
        <v>159</v>
      </c>
      <c r="E17">
        <v>8.6999999999999993</v>
      </c>
      <c r="F17">
        <v>8.6999999999999993</v>
      </c>
      <c r="G17">
        <v>3251</v>
      </c>
      <c r="H17">
        <v>32394765</v>
      </c>
      <c r="I17">
        <v>293610968.39999998</v>
      </c>
      <c r="J17" t="s">
        <v>59</v>
      </c>
      <c r="K17">
        <v>21</v>
      </c>
    </row>
    <row r="18" spans="1:11" x14ac:dyDescent="0.25">
      <c r="A18" s="1">
        <v>45474</v>
      </c>
      <c r="B18" t="s">
        <v>60</v>
      </c>
      <c r="C18">
        <v>9.9</v>
      </c>
      <c r="D18" t="s">
        <v>197</v>
      </c>
      <c r="E18">
        <v>9.1</v>
      </c>
      <c r="F18">
        <v>9.4</v>
      </c>
      <c r="G18">
        <v>3662</v>
      </c>
      <c r="H18">
        <v>21134802</v>
      </c>
      <c r="I18">
        <v>199230316.40000001</v>
      </c>
      <c r="J18" t="s">
        <v>62</v>
      </c>
      <c r="K18">
        <v>23</v>
      </c>
    </row>
    <row r="19" spans="1:11" x14ac:dyDescent="0.25">
      <c r="A19" s="1">
        <v>45444</v>
      </c>
      <c r="B19" t="s">
        <v>198</v>
      </c>
      <c r="C19">
        <v>11.5</v>
      </c>
      <c r="D19" t="s">
        <v>64</v>
      </c>
      <c r="E19">
        <v>9.6999999999999993</v>
      </c>
      <c r="F19">
        <v>9.8000000000000007</v>
      </c>
      <c r="G19">
        <v>4153</v>
      </c>
      <c r="H19">
        <v>31185485</v>
      </c>
      <c r="I19">
        <v>338337201.89999998</v>
      </c>
      <c r="J19" t="s">
        <v>65</v>
      </c>
      <c r="K19">
        <v>18</v>
      </c>
    </row>
    <row r="20" spans="1:11" x14ac:dyDescent="0.25">
      <c r="A20" s="1">
        <v>45413</v>
      </c>
      <c r="B20" t="s">
        <v>199</v>
      </c>
      <c r="C20">
        <v>12</v>
      </c>
      <c r="D20" t="s">
        <v>200</v>
      </c>
      <c r="E20">
        <v>10.9</v>
      </c>
      <c r="F20">
        <v>11.1</v>
      </c>
      <c r="G20">
        <v>3355</v>
      </c>
      <c r="H20">
        <v>74628823</v>
      </c>
      <c r="I20">
        <v>857633385.70000005</v>
      </c>
      <c r="J20" t="s">
        <v>68</v>
      </c>
      <c r="K20">
        <v>20</v>
      </c>
    </row>
    <row r="21" spans="1:11" x14ac:dyDescent="0.25">
      <c r="A21" s="1">
        <v>45383</v>
      </c>
      <c r="B21" t="s">
        <v>201</v>
      </c>
      <c r="C21">
        <v>12.2</v>
      </c>
      <c r="D21" t="s">
        <v>202</v>
      </c>
      <c r="E21">
        <v>11.5</v>
      </c>
      <c r="F21">
        <v>11.9</v>
      </c>
      <c r="G21">
        <v>2334</v>
      </c>
      <c r="H21">
        <v>35320208</v>
      </c>
      <c r="I21">
        <v>413279030.30000001</v>
      </c>
      <c r="J21" t="s">
        <v>71</v>
      </c>
      <c r="K21">
        <v>19</v>
      </c>
    </row>
    <row r="22" spans="1:11" x14ac:dyDescent="0.25">
      <c r="A22" s="1">
        <v>45352</v>
      </c>
      <c r="B22" t="s">
        <v>72</v>
      </c>
      <c r="C22">
        <v>12</v>
      </c>
      <c r="D22" t="s">
        <v>160</v>
      </c>
      <c r="E22">
        <v>10.4</v>
      </c>
      <c r="F22">
        <v>11.7</v>
      </c>
      <c r="G22">
        <v>1908</v>
      </c>
      <c r="H22">
        <v>16829182</v>
      </c>
      <c r="I22">
        <v>189136358.30000001</v>
      </c>
      <c r="J22" t="s">
        <v>74</v>
      </c>
      <c r="K22">
        <v>19</v>
      </c>
    </row>
    <row r="23" spans="1:11" x14ac:dyDescent="0.25">
      <c r="A23" s="1">
        <v>45323</v>
      </c>
      <c r="B23" t="s">
        <v>203</v>
      </c>
      <c r="C23">
        <v>10.6</v>
      </c>
      <c r="D23" t="s">
        <v>161</v>
      </c>
      <c r="E23">
        <v>9</v>
      </c>
      <c r="F23">
        <v>10.4</v>
      </c>
      <c r="G23">
        <v>2499</v>
      </c>
      <c r="H23">
        <v>78127206</v>
      </c>
      <c r="I23">
        <v>801191516.60000002</v>
      </c>
      <c r="J23" t="s">
        <v>77</v>
      </c>
      <c r="K23">
        <v>19</v>
      </c>
    </row>
    <row r="24" spans="1:11" x14ac:dyDescent="0.25">
      <c r="A24" s="1">
        <v>45292</v>
      </c>
      <c r="B24" t="s">
        <v>79</v>
      </c>
      <c r="C24">
        <v>9.1</v>
      </c>
      <c r="D24" t="s">
        <v>162</v>
      </c>
      <c r="E24">
        <v>8.6</v>
      </c>
      <c r="F24">
        <v>9</v>
      </c>
      <c r="G24">
        <v>1744</v>
      </c>
      <c r="H24">
        <v>50861817</v>
      </c>
      <c r="I24">
        <v>452062599.69999999</v>
      </c>
      <c r="J24" t="s">
        <v>80</v>
      </c>
      <c r="K24">
        <v>20</v>
      </c>
    </row>
    <row r="25" spans="1:11" x14ac:dyDescent="0.25">
      <c r="A25" s="1">
        <v>45261</v>
      </c>
      <c r="B25" t="s">
        <v>204</v>
      </c>
      <c r="C25">
        <v>9.1999999999999993</v>
      </c>
      <c r="D25" t="s">
        <v>163</v>
      </c>
      <c r="E25">
        <v>8.6999999999999993</v>
      </c>
      <c r="F25">
        <v>9</v>
      </c>
      <c r="G25">
        <v>1495</v>
      </c>
      <c r="H25">
        <v>10453731</v>
      </c>
      <c r="I25">
        <v>93352354.400000006</v>
      </c>
      <c r="J25" t="s">
        <v>83</v>
      </c>
      <c r="K25">
        <v>19</v>
      </c>
    </row>
    <row r="26" spans="1:11" x14ac:dyDescent="0.25">
      <c r="A26" s="1">
        <v>45231</v>
      </c>
      <c r="B26" t="s">
        <v>205</v>
      </c>
      <c r="C26">
        <v>10</v>
      </c>
      <c r="D26" t="s">
        <v>206</v>
      </c>
      <c r="E26">
        <v>8.9</v>
      </c>
      <c r="F26">
        <v>9</v>
      </c>
      <c r="G26">
        <v>1906</v>
      </c>
      <c r="H26">
        <v>14500262</v>
      </c>
      <c r="I26">
        <v>135407455.19999999</v>
      </c>
      <c r="J26" t="s">
        <v>86</v>
      </c>
      <c r="K26">
        <v>22</v>
      </c>
    </row>
    <row r="27" spans="1:11" x14ac:dyDescent="0.25">
      <c r="A27" s="1">
        <v>45200</v>
      </c>
      <c r="B27" t="s">
        <v>207</v>
      </c>
      <c r="C27">
        <v>11</v>
      </c>
      <c r="D27" t="s">
        <v>208</v>
      </c>
      <c r="E27">
        <v>9.1</v>
      </c>
      <c r="F27">
        <v>9.4</v>
      </c>
      <c r="G27">
        <v>2017</v>
      </c>
      <c r="H27">
        <v>20798196</v>
      </c>
      <c r="I27">
        <v>205137773</v>
      </c>
      <c r="J27" t="s">
        <v>89</v>
      </c>
      <c r="K27">
        <v>22</v>
      </c>
    </row>
    <row r="28" spans="1:11" x14ac:dyDescent="0.25">
      <c r="A28" s="1">
        <v>45170</v>
      </c>
      <c r="B28" t="s">
        <v>91</v>
      </c>
      <c r="C28">
        <v>11.6</v>
      </c>
      <c r="D28" t="s">
        <v>165</v>
      </c>
      <c r="E28">
        <v>10.8</v>
      </c>
      <c r="F28">
        <v>10.9</v>
      </c>
      <c r="G28">
        <v>1078</v>
      </c>
      <c r="H28">
        <v>5271536</v>
      </c>
      <c r="I28">
        <v>59191102.899999999</v>
      </c>
      <c r="J28" t="s">
        <v>92</v>
      </c>
      <c r="K28">
        <v>19</v>
      </c>
    </row>
    <row r="29" spans="1:11" x14ac:dyDescent="0.25">
      <c r="A29" s="1">
        <v>45139</v>
      </c>
      <c r="B29" t="s">
        <v>209</v>
      </c>
      <c r="C29">
        <v>12.3</v>
      </c>
      <c r="D29" t="s">
        <v>210</v>
      </c>
      <c r="E29">
        <v>11</v>
      </c>
      <c r="F29">
        <v>11.5</v>
      </c>
      <c r="G29">
        <v>2453</v>
      </c>
      <c r="H29">
        <v>45889644</v>
      </c>
      <c r="I29">
        <v>538958441.5</v>
      </c>
      <c r="J29" t="s">
        <v>95</v>
      </c>
      <c r="K29">
        <v>21</v>
      </c>
    </row>
    <row r="30" spans="1:11" x14ac:dyDescent="0.25">
      <c r="A30" s="1">
        <v>45108</v>
      </c>
      <c r="B30" t="s">
        <v>211</v>
      </c>
      <c r="C30">
        <v>11.3</v>
      </c>
      <c r="D30" t="s">
        <v>97</v>
      </c>
      <c r="E30">
        <v>10.3</v>
      </c>
      <c r="F30">
        <v>11</v>
      </c>
      <c r="G30">
        <v>1920</v>
      </c>
      <c r="H30">
        <v>59979793</v>
      </c>
      <c r="I30">
        <v>644793494.5</v>
      </c>
      <c r="J30" t="s">
        <v>98</v>
      </c>
      <c r="K30">
        <v>20</v>
      </c>
    </row>
    <row r="31" spans="1:11" x14ac:dyDescent="0.25">
      <c r="A31" s="1">
        <v>45078</v>
      </c>
      <c r="B31" t="s">
        <v>212</v>
      </c>
      <c r="C31">
        <v>10.5</v>
      </c>
      <c r="D31" t="s">
        <v>213</v>
      </c>
      <c r="E31">
        <v>9.9</v>
      </c>
      <c r="F31">
        <v>10.3</v>
      </c>
      <c r="G31">
        <v>1345</v>
      </c>
      <c r="H31">
        <v>32109337</v>
      </c>
      <c r="I31">
        <v>323880567.80000001</v>
      </c>
      <c r="J31" t="s">
        <v>101</v>
      </c>
      <c r="K31">
        <v>20</v>
      </c>
    </row>
    <row r="32" spans="1:11" x14ac:dyDescent="0.25">
      <c r="A32" s="1">
        <v>45047</v>
      </c>
      <c r="B32" t="s">
        <v>103</v>
      </c>
      <c r="C32">
        <v>11.3</v>
      </c>
      <c r="D32" t="s">
        <v>214</v>
      </c>
      <c r="E32">
        <v>9.5</v>
      </c>
      <c r="F32">
        <v>10.1</v>
      </c>
      <c r="G32">
        <v>2089</v>
      </c>
      <c r="H32">
        <v>34688669</v>
      </c>
      <c r="I32">
        <v>363202264.39999998</v>
      </c>
      <c r="J32" t="s">
        <v>104</v>
      </c>
      <c r="K32">
        <v>21</v>
      </c>
    </row>
    <row r="33" spans="1:11" x14ac:dyDescent="0.25">
      <c r="A33" s="1">
        <v>45017</v>
      </c>
      <c r="B33" t="s">
        <v>106</v>
      </c>
      <c r="C33">
        <v>11.1</v>
      </c>
      <c r="D33" t="s">
        <v>215</v>
      </c>
      <c r="E33">
        <v>10.199999999999999</v>
      </c>
      <c r="F33">
        <v>11</v>
      </c>
      <c r="G33">
        <v>1898</v>
      </c>
      <c r="H33">
        <v>72334162</v>
      </c>
      <c r="I33">
        <v>780841557.70000005</v>
      </c>
      <c r="J33" t="s">
        <v>107</v>
      </c>
      <c r="K33">
        <v>16</v>
      </c>
    </row>
    <row r="34" spans="1:11" x14ac:dyDescent="0.25">
      <c r="A34" s="1">
        <v>44986</v>
      </c>
      <c r="B34" t="s">
        <v>108</v>
      </c>
      <c r="C34">
        <v>11.1</v>
      </c>
      <c r="D34" t="s">
        <v>216</v>
      </c>
      <c r="E34">
        <v>8.8000000000000007</v>
      </c>
      <c r="F34">
        <v>10.4</v>
      </c>
      <c r="G34">
        <v>2611</v>
      </c>
      <c r="H34">
        <v>56721978</v>
      </c>
      <c r="I34">
        <v>593643999.29999995</v>
      </c>
      <c r="J34" t="s">
        <v>110</v>
      </c>
      <c r="K34">
        <v>22</v>
      </c>
    </row>
    <row r="35" spans="1:11" x14ac:dyDescent="0.25">
      <c r="A35" s="1">
        <v>44958</v>
      </c>
      <c r="B35" t="s">
        <v>217</v>
      </c>
      <c r="C35">
        <v>10.1</v>
      </c>
      <c r="D35" t="s">
        <v>218</v>
      </c>
      <c r="E35">
        <v>8.6</v>
      </c>
      <c r="F35">
        <v>8.9</v>
      </c>
      <c r="G35">
        <v>1661</v>
      </c>
      <c r="H35">
        <v>29923801</v>
      </c>
      <c r="I35">
        <v>290111242.69999999</v>
      </c>
      <c r="J35" t="s">
        <v>113</v>
      </c>
      <c r="K35">
        <v>20</v>
      </c>
    </row>
    <row r="36" spans="1:11" x14ac:dyDescent="0.25">
      <c r="A36" s="1">
        <v>44927</v>
      </c>
      <c r="B36" t="s">
        <v>219</v>
      </c>
      <c r="C36">
        <v>9.5</v>
      </c>
      <c r="D36" t="s">
        <v>220</v>
      </c>
      <c r="E36">
        <v>8.4</v>
      </c>
      <c r="F36">
        <v>9.4</v>
      </c>
      <c r="G36">
        <v>1384</v>
      </c>
      <c r="H36">
        <v>12286171</v>
      </c>
      <c r="I36">
        <v>111548588.09999999</v>
      </c>
      <c r="J36" t="s">
        <v>116</v>
      </c>
      <c r="K36">
        <v>20</v>
      </c>
    </row>
    <row r="37" spans="1:11" x14ac:dyDescent="0.25">
      <c r="A37" s="1">
        <v>44896</v>
      </c>
      <c r="B37" t="s">
        <v>221</v>
      </c>
      <c r="C37">
        <v>9.8000000000000007</v>
      </c>
      <c r="D37" t="s">
        <v>171</v>
      </c>
      <c r="E37">
        <v>8.4</v>
      </c>
      <c r="F37">
        <v>8.5</v>
      </c>
      <c r="G37">
        <v>1815</v>
      </c>
      <c r="H37">
        <v>28013612</v>
      </c>
      <c r="I37">
        <v>264578623.40000001</v>
      </c>
      <c r="J37" t="s">
        <v>119</v>
      </c>
      <c r="K37">
        <v>20</v>
      </c>
    </row>
    <row r="38" spans="1:11" x14ac:dyDescent="0.25">
      <c r="A38" s="1">
        <v>44866</v>
      </c>
      <c r="B38" t="s">
        <v>222</v>
      </c>
      <c r="C38">
        <v>8.8000000000000007</v>
      </c>
      <c r="D38" t="s">
        <v>223</v>
      </c>
      <c r="E38">
        <v>8.1999999999999993</v>
      </c>
      <c r="F38">
        <v>8.8000000000000007</v>
      </c>
      <c r="G38">
        <v>1617</v>
      </c>
      <c r="H38">
        <v>23735970</v>
      </c>
      <c r="I38">
        <v>201197827.5</v>
      </c>
      <c r="J38" t="s">
        <v>122</v>
      </c>
      <c r="K38">
        <v>21</v>
      </c>
    </row>
    <row r="39" spans="1:11" x14ac:dyDescent="0.25">
      <c r="A39" s="1">
        <v>44835</v>
      </c>
      <c r="B39" t="s">
        <v>123</v>
      </c>
      <c r="C39">
        <v>8.9</v>
      </c>
      <c r="D39" t="s">
        <v>224</v>
      </c>
      <c r="E39">
        <v>7.9</v>
      </c>
      <c r="F39">
        <v>8.3000000000000007</v>
      </c>
      <c r="G39">
        <v>1960</v>
      </c>
      <c r="H39">
        <v>7891931</v>
      </c>
      <c r="I39">
        <v>64726518.899999999</v>
      </c>
      <c r="J39" t="s">
        <v>125</v>
      </c>
      <c r="K39">
        <v>19</v>
      </c>
    </row>
    <row r="40" spans="1:11" x14ac:dyDescent="0.25">
      <c r="A40" s="1">
        <v>44805</v>
      </c>
      <c r="B40" t="s">
        <v>225</v>
      </c>
      <c r="C40">
        <v>9.1999999999999993</v>
      </c>
      <c r="D40" t="s">
        <v>226</v>
      </c>
      <c r="E40">
        <v>8.4</v>
      </c>
      <c r="F40">
        <v>8.6</v>
      </c>
      <c r="G40">
        <v>2726</v>
      </c>
      <c r="H40">
        <v>27972637</v>
      </c>
      <c r="I40">
        <v>247119710.90000001</v>
      </c>
      <c r="J40" t="s">
        <v>128</v>
      </c>
      <c r="K40">
        <v>22</v>
      </c>
    </row>
    <row r="41" spans="1:11" x14ac:dyDescent="0.25">
      <c r="A41" s="1">
        <v>44774</v>
      </c>
      <c r="B41" t="s">
        <v>227</v>
      </c>
      <c r="C41">
        <v>9.1999999999999993</v>
      </c>
      <c r="D41" t="s">
        <v>228</v>
      </c>
      <c r="E41">
        <v>8.1</v>
      </c>
      <c r="F41">
        <v>8.4</v>
      </c>
      <c r="G41">
        <v>3700</v>
      </c>
      <c r="H41">
        <v>18195848</v>
      </c>
      <c r="I41">
        <v>157431396</v>
      </c>
      <c r="J41" t="s">
        <v>131</v>
      </c>
      <c r="K41">
        <v>22</v>
      </c>
    </row>
    <row r="42" spans="1:11" x14ac:dyDescent="0.25">
      <c r="A42" s="1">
        <v>44743</v>
      </c>
      <c r="B42" t="s">
        <v>229</v>
      </c>
      <c r="C42">
        <v>9</v>
      </c>
      <c r="D42" t="s">
        <v>230</v>
      </c>
      <c r="E42">
        <v>8.4</v>
      </c>
      <c r="F42">
        <v>9</v>
      </c>
      <c r="G42">
        <v>1333</v>
      </c>
      <c r="H42">
        <v>7420029</v>
      </c>
      <c r="I42">
        <v>64718328.399999999</v>
      </c>
      <c r="J42" t="s">
        <v>134</v>
      </c>
      <c r="K42">
        <v>20</v>
      </c>
    </row>
    <row r="43" spans="1:11" x14ac:dyDescent="0.25">
      <c r="A43" s="1">
        <v>44713</v>
      </c>
      <c r="B43" t="s">
        <v>231</v>
      </c>
      <c r="C43">
        <v>10.3</v>
      </c>
      <c r="D43" t="s">
        <v>136</v>
      </c>
      <c r="E43">
        <v>8.4</v>
      </c>
      <c r="F43">
        <v>8.5</v>
      </c>
      <c r="G43">
        <v>2837</v>
      </c>
      <c r="H43">
        <v>31046771</v>
      </c>
      <c r="I43">
        <v>295389607.39999998</v>
      </c>
      <c r="J43" t="s">
        <v>137</v>
      </c>
      <c r="K43">
        <v>21</v>
      </c>
    </row>
    <row r="44" spans="1:11" x14ac:dyDescent="0.25">
      <c r="A44" s="1">
        <v>44682</v>
      </c>
      <c r="B44" t="s">
        <v>172</v>
      </c>
      <c r="C44">
        <v>10.1</v>
      </c>
      <c r="D44" t="s">
        <v>232</v>
      </c>
      <c r="E44">
        <v>9</v>
      </c>
      <c r="F44">
        <v>9.4</v>
      </c>
      <c r="G44">
        <v>2082</v>
      </c>
      <c r="H44">
        <v>16355472</v>
      </c>
      <c r="I44">
        <v>155062670.80000001</v>
      </c>
      <c r="J44" t="s">
        <v>140</v>
      </c>
      <c r="K44">
        <v>17</v>
      </c>
    </row>
    <row r="45" spans="1:11" x14ac:dyDescent="0.25">
      <c r="A45" s="1">
        <v>44652</v>
      </c>
      <c r="B45" t="s">
        <v>233</v>
      </c>
      <c r="C45">
        <v>10</v>
      </c>
      <c r="D45" t="s">
        <v>142</v>
      </c>
      <c r="E45">
        <v>8.6999999999999993</v>
      </c>
      <c r="F45">
        <v>9</v>
      </c>
      <c r="G45">
        <v>1826</v>
      </c>
      <c r="H45">
        <v>21896953</v>
      </c>
      <c r="I45">
        <v>200406199.09999999</v>
      </c>
      <c r="J45" t="s">
        <v>143</v>
      </c>
      <c r="K45">
        <v>11</v>
      </c>
    </row>
    <row r="46" spans="1:11" x14ac:dyDescent="0.25">
      <c r="A46" s="1">
        <v>44621</v>
      </c>
      <c r="B46" t="s">
        <v>234</v>
      </c>
      <c r="C46">
        <v>11.7</v>
      </c>
      <c r="D46" t="s">
        <v>145</v>
      </c>
      <c r="E46">
        <v>9.9</v>
      </c>
      <c r="F46">
        <v>10</v>
      </c>
      <c r="G46">
        <v>3123</v>
      </c>
      <c r="H46">
        <v>39778594</v>
      </c>
      <c r="I46">
        <v>444945920.80000001</v>
      </c>
      <c r="J46" t="s">
        <v>146</v>
      </c>
      <c r="K46">
        <v>21</v>
      </c>
    </row>
    <row r="47" spans="1:11" x14ac:dyDescent="0.25">
      <c r="A47" s="1">
        <v>44593</v>
      </c>
      <c r="B47" t="s">
        <v>235</v>
      </c>
      <c r="C47">
        <v>12.2</v>
      </c>
      <c r="D47" t="s">
        <v>236</v>
      </c>
      <c r="E47">
        <v>10.7</v>
      </c>
      <c r="F47">
        <v>11.7</v>
      </c>
      <c r="G47">
        <v>5382</v>
      </c>
      <c r="H47">
        <v>60354242</v>
      </c>
      <c r="I47">
        <v>687750493.5</v>
      </c>
      <c r="J47" t="s">
        <v>149</v>
      </c>
      <c r="K47">
        <v>18</v>
      </c>
    </row>
    <row r="48" spans="1:11" x14ac:dyDescent="0.25">
      <c r="A48" s="1">
        <v>44562</v>
      </c>
      <c r="B48" t="s">
        <v>237</v>
      </c>
      <c r="C48">
        <v>12.9</v>
      </c>
      <c r="D48" t="s">
        <v>238</v>
      </c>
      <c r="E48">
        <v>10.7</v>
      </c>
      <c r="F48">
        <v>11</v>
      </c>
      <c r="G48">
        <v>6466</v>
      </c>
      <c r="H48">
        <v>69665138</v>
      </c>
      <c r="I48">
        <v>787766617.20000005</v>
      </c>
      <c r="J48" t="s">
        <v>152</v>
      </c>
      <c r="K48">
        <v>19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43F4-7706-4B7E-92C4-629B46E1EF00}">
  <dimension ref="A1:K48"/>
  <sheetViews>
    <sheetView topLeftCell="A24" workbookViewId="0">
      <selection sqref="A1:K48"/>
    </sheetView>
  </sheetViews>
  <sheetFormatPr defaultRowHeight="15" x14ac:dyDescent="0.25"/>
  <cols>
    <col min="1" max="1" width="8.90625" bestFit="1" customWidth="1"/>
    <col min="2" max="2" width="11" bestFit="1" customWidth="1"/>
    <col min="3" max="3" width="11.1796875" bestFit="1" customWidth="1"/>
    <col min="4" max="4" width="15.36328125" bestFit="1" customWidth="1"/>
    <col min="5" max="5" width="10.81640625" bestFit="1" customWidth="1"/>
    <col min="6" max="6" width="12.08984375" bestFit="1" customWidth="1"/>
    <col min="7" max="8" width="10.90625" bestFit="1" customWidth="1"/>
    <col min="9" max="9" width="15.26953125" bestFit="1" customWidth="1"/>
    <col min="10" max="10" width="17.54296875" bestFit="1" customWidth="1"/>
    <col min="11" max="11" width="13.54296875" bestFit="1" customWidth="1"/>
  </cols>
  <sheetData>
    <row r="1" spans="1:11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1:11" x14ac:dyDescent="0.25">
      <c r="A2" s="1">
        <v>45962</v>
      </c>
      <c r="B2" t="s">
        <v>13</v>
      </c>
      <c r="C2">
        <v>209</v>
      </c>
      <c r="D2" t="s">
        <v>14</v>
      </c>
      <c r="E2">
        <v>205</v>
      </c>
      <c r="F2">
        <v>208</v>
      </c>
      <c r="G2">
        <v>857</v>
      </c>
      <c r="H2">
        <v>2517046</v>
      </c>
      <c r="I2">
        <v>521975316</v>
      </c>
      <c r="J2" t="s">
        <v>13</v>
      </c>
      <c r="K2">
        <v>3</v>
      </c>
    </row>
    <row r="3" spans="1:11" x14ac:dyDescent="0.25">
      <c r="A3" s="1">
        <v>45931</v>
      </c>
      <c r="B3" t="s">
        <v>15</v>
      </c>
      <c r="C3">
        <v>207.5</v>
      </c>
      <c r="D3" t="s">
        <v>16</v>
      </c>
      <c r="E3">
        <v>193</v>
      </c>
      <c r="F3">
        <v>205</v>
      </c>
      <c r="G3">
        <v>7884</v>
      </c>
      <c r="H3">
        <v>53010758</v>
      </c>
      <c r="I3">
        <v>10419702184</v>
      </c>
      <c r="J3" t="s">
        <v>17</v>
      </c>
      <c r="K3">
        <v>21</v>
      </c>
    </row>
    <row r="4" spans="1:11" x14ac:dyDescent="0.25">
      <c r="A4" s="1">
        <v>45901</v>
      </c>
      <c r="B4" t="s">
        <v>18</v>
      </c>
      <c r="C4">
        <v>197</v>
      </c>
      <c r="D4" t="s">
        <v>19</v>
      </c>
      <c r="E4">
        <v>181.75</v>
      </c>
      <c r="F4">
        <v>192.75</v>
      </c>
      <c r="G4">
        <v>7145</v>
      </c>
      <c r="H4">
        <v>22756477</v>
      </c>
      <c r="I4">
        <v>4375077543.1999998</v>
      </c>
      <c r="J4" t="s">
        <v>20</v>
      </c>
      <c r="K4">
        <v>21</v>
      </c>
    </row>
    <row r="5" spans="1:11" x14ac:dyDescent="0.25">
      <c r="A5" s="1">
        <v>45870</v>
      </c>
      <c r="B5" t="s">
        <v>21</v>
      </c>
      <c r="C5">
        <v>199.25</v>
      </c>
      <c r="D5" t="s">
        <v>22</v>
      </c>
      <c r="E5">
        <v>170</v>
      </c>
      <c r="F5">
        <v>194.75</v>
      </c>
      <c r="G5">
        <v>7973</v>
      </c>
      <c r="H5">
        <v>15192117</v>
      </c>
      <c r="I5">
        <v>2813460217</v>
      </c>
      <c r="J5" t="s">
        <v>23</v>
      </c>
      <c r="K5">
        <v>20</v>
      </c>
    </row>
    <row r="6" spans="1:11" x14ac:dyDescent="0.25">
      <c r="A6" s="1">
        <v>45839</v>
      </c>
      <c r="B6" t="s">
        <v>24</v>
      </c>
      <c r="C6">
        <v>178.75</v>
      </c>
      <c r="D6" t="s">
        <v>25</v>
      </c>
      <c r="E6">
        <v>156.5</v>
      </c>
      <c r="F6">
        <v>169.75</v>
      </c>
      <c r="G6">
        <v>6994</v>
      </c>
      <c r="H6">
        <v>18925714</v>
      </c>
      <c r="I6">
        <v>3088245826.8000002</v>
      </c>
      <c r="J6" t="s">
        <v>26</v>
      </c>
      <c r="K6">
        <v>22</v>
      </c>
    </row>
    <row r="7" spans="1:11" x14ac:dyDescent="0.25">
      <c r="A7" s="1">
        <v>45809</v>
      </c>
      <c r="B7" t="s">
        <v>27</v>
      </c>
      <c r="C7">
        <v>159.5</v>
      </c>
      <c r="D7" t="s">
        <v>28</v>
      </c>
      <c r="E7">
        <v>143</v>
      </c>
      <c r="F7">
        <v>159</v>
      </c>
      <c r="G7">
        <v>7173</v>
      </c>
      <c r="H7">
        <v>17426557</v>
      </c>
      <c r="I7">
        <v>2683321247.8000002</v>
      </c>
      <c r="J7" t="s">
        <v>29</v>
      </c>
      <c r="K7">
        <v>20</v>
      </c>
    </row>
    <row r="8" spans="1:11" x14ac:dyDescent="0.25">
      <c r="A8" s="1">
        <v>45778</v>
      </c>
      <c r="B8" t="s">
        <v>30</v>
      </c>
      <c r="C8">
        <v>149.75</v>
      </c>
      <c r="D8" t="s">
        <v>31</v>
      </c>
      <c r="E8">
        <v>135.75</v>
      </c>
      <c r="F8">
        <v>148.25</v>
      </c>
      <c r="G8">
        <v>3641</v>
      </c>
      <c r="H8">
        <v>10748545</v>
      </c>
      <c r="I8">
        <v>1538583651.8</v>
      </c>
      <c r="J8" t="s">
        <v>32</v>
      </c>
      <c r="K8">
        <v>19</v>
      </c>
    </row>
    <row r="9" spans="1:11" x14ac:dyDescent="0.25">
      <c r="A9" s="1">
        <v>45748</v>
      </c>
      <c r="B9" t="s">
        <v>33</v>
      </c>
      <c r="C9">
        <v>146</v>
      </c>
      <c r="D9" t="s">
        <v>34</v>
      </c>
      <c r="E9">
        <v>120</v>
      </c>
      <c r="F9">
        <v>136.5</v>
      </c>
      <c r="G9">
        <v>7685</v>
      </c>
      <c r="H9">
        <v>22833651</v>
      </c>
      <c r="I9">
        <v>3056985267.8000002</v>
      </c>
      <c r="J9" t="s">
        <v>35</v>
      </c>
      <c r="K9">
        <v>19</v>
      </c>
    </row>
    <row r="10" spans="1:11" x14ac:dyDescent="0.25">
      <c r="A10" s="1">
        <v>45717</v>
      </c>
      <c r="B10" t="s">
        <v>36</v>
      </c>
      <c r="C10">
        <v>151</v>
      </c>
      <c r="D10" t="s">
        <v>37</v>
      </c>
      <c r="E10">
        <v>135.5</v>
      </c>
      <c r="F10">
        <v>147.5</v>
      </c>
      <c r="G10">
        <v>4092</v>
      </c>
      <c r="H10">
        <v>8321713</v>
      </c>
      <c r="I10">
        <v>1208601604</v>
      </c>
      <c r="J10" t="s">
        <v>38</v>
      </c>
      <c r="K10">
        <v>19</v>
      </c>
    </row>
    <row r="11" spans="1:11" x14ac:dyDescent="0.25">
      <c r="A11" s="1">
        <v>45689</v>
      </c>
      <c r="B11" t="s">
        <v>39</v>
      </c>
      <c r="C11">
        <v>152.25</v>
      </c>
      <c r="D11" t="s">
        <v>40</v>
      </c>
      <c r="E11">
        <v>139.5</v>
      </c>
      <c r="F11">
        <v>148.5</v>
      </c>
      <c r="G11">
        <v>4780</v>
      </c>
      <c r="H11">
        <v>16987857</v>
      </c>
      <c r="I11">
        <v>2527732900.8000002</v>
      </c>
      <c r="J11" t="s">
        <v>41</v>
      </c>
      <c r="K11">
        <v>17</v>
      </c>
    </row>
    <row r="12" spans="1:11" x14ac:dyDescent="0.25">
      <c r="A12" s="1">
        <v>45658</v>
      </c>
      <c r="B12" t="s">
        <v>42</v>
      </c>
      <c r="C12">
        <v>151</v>
      </c>
      <c r="D12" t="s">
        <v>43</v>
      </c>
      <c r="E12">
        <v>135</v>
      </c>
      <c r="F12">
        <v>148.5</v>
      </c>
      <c r="G12">
        <v>8307</v>
      </c>
      <c r="H12">
        <v>32997713</v>
      </c>
      <c r="I12">
        <v>4819837450.1999998</v>
      </c>
      <c r="J12" t="s">
        <v>44</v>
      </c>
      <c r="K12">
        <v>20</v>
      </c>
    </row>
    <row r="13" spans="1:11" x14ac:dyDescent="0.25">
      <c r="A13" s="1">
        <v>45627</v>
      </c>
      <c r="B13" t="s">
        <v>45</v>
      </c>
      <c r="C13">
        <v>145.75</v>
      </c>
      <c r="D13" t="s">
        <v>46</v>
      </c>
      <c r="E13">
        <v>122.5</v>
      </c>
      <c r="F13">
        <v>144.75</v>
      </c>
      <c r="G13">
        <v>8842</v>
      </c>
      <c r="H13">
        <v>40113751</v>
      </c>
      <c r="I13">
        <v>5458266028.5</v>
      </c>
      <c r="J13" t="s">
        <v>47</v>
      </c>
      <c r="K13">
        <v>21</v>
      </c>
    </row>
    <row r="14" spans="1:11" x14ac:dyDescent="0.25">
      <c r="A14" s="1">
        <v>45597</v>
      </c>
      <c r="B14" t="s">
        <v>48</v>
      </c>
      <c r="C14">
        <v>128.75</v>
      </c>
      <c r="D14" t="s">
        <v>49</v>
      </c>
      <c r="E14">
        <v>113.75</v>
      </c>
      <c r="F14">
        <v>123.25</v>
      </c>
      <c r="G14">
        <v>7090</v>
      </c>
      <c r="H14">
        <v>19141237</v>
      </c>
      <c r="I14">
        <v>2316755481.8000002</v>
      </c>
      <c r="J14" t="s">
        <v>50</v>
      </c>
      <c r="K14">
        <v>20</v>
      </c>
    </row>
    <row r="15" spans="1:11" x14ac:dyDescent="0.25">
      <c r="A15" s="1">
        <v>45566</v>
      </c>
      <c r="B15" t="s">
        <v>51</v>
      </c>
      <c r="C15">
        <v>122.5</v>
      </c>
      <c r="D15" t="s">
        <v>52</v>
      </c>
      <c r="E15">
        <v>99.6</v>
      </c>
      <c r="F15">
        <v>118</v>
      </c>
      <c r="G15">
        <v>8159</v>
      </c>
      <c r="H15">
        <v>26021547</v>
      </c>
      <c r="I15">
        <v>2827820865.1999998</v>
      </c>
      <c r="J15" t="s">
        <v>53</v>
      </c>
      <c r="K15">
        <v>21</v>
      </c>
    </row>
    <row r="16" spans="1:11" x14ac:dyDescent="0.25">
      <c r="A16" s="1">
        <v>45536</v>
      </c>
      <c r="B16" t="s">
        <v>54</v>
      </c>
      <c r="C16">
        <v>104.75</v>
      </c>
      <c r="D16" t="s">
        <v>55</v>
      </c>
      <c r="E16">
        <v>78</v>
      </c>
      <c r="F16">
        <v>101.25</v>
      </c>
      <c r="G16">
        <v>11538</v>
      </c>
      <c r="H16">
        <v>34735609</v>
      </c>
      <c r="I16">
        <v>3070754678.9000001</v>
      </c>
      <c r="J16" t="s">
        <v>56</v>
      </c>
      <c r="K16">
        <v>19</v>
      </c>
    </row>
    <row r="17" spans="1:11" x14ac:dyDescent="0.25">
      <c r="A17" s="1">
        <v>45505</v>
      </c>
      <c r="B17" t="s">
        <v>57</v>
      </c>
      <c r="C17">
        <v>96</v>
      </c>
      <c r="D17" t="s">
        <v>58</v>
      </c>
      <c r="E17">
        <v>85.6</v>
      </c>
      <c r="F17">
        <v>86.6</v>
      </c>
      <c r="G17">
        <v>3378</v>
      </c>
      <c r="H17">
        <v>5624029</v>
      </c>
      <c r="I17">
        <v>516584527.19999999</v>
      </c>
      <c r="J17" t="s">
        <v>59</v>
      </c>
      <c r="K17">
        <v>21</v>
      </c>
    </row>
    <row r="18" spans="1:11" x14ac:dyDescent="0.25">
      <c r="A18" s="1">
        <v>45474</v>
      </c>
      <c r="B18" t="s">
        <v>60</v>
      </c>
      <c r="C18">
        <v>106.25</v>
      </c>
      <c r="D18" t="s">
        <v>61</v>
      </c>
      <c r="E18">
        <v>92.2</v>
      </c>
      <c r="F18">
        <v>92.5</v>
      </c>
      <c r="G18">
        <v>3866</v>
      </c>
      <c r="H18">
        <v>3875773</v>
      </c>
      <c r="I18">
        <v>390506341.35000002</v>
      </c>
      <c r="J18" t="s">
        <v>62</v>
      </c>
      <c r="K18">
        <v>23</v>
      </c>
    </row>
    <row r="19" spans="1:11" x14ac:dyDescent="0.25">
      <c r="A19" s="1">
        <v>45444</v>
      </c>
      <c r="B19" t="s">
        <v>63</v>
      </c>
      <c r="C19">
        <v>110.25</v>
      </c>
      <c r="D19" t="s">
        <v>64</v>
      </c>
      <c r="E19">
        <v>104.25</v>
      </c>
      <c r="F19">
        <v>105</v>
      </c>
      <c r="G19">
        <v>2798</v>
      </c>
      <c r="H19">
        <v>35469553</v>
      </c>
      <c r="I19">
        <v>3885227298.1999998</v>
      </c>
      <c r="J19" t="s">
        <v>65</v>
      </c>
      <c r="K19">
        <v>18</v>
      </c>
    </row>
    <row r="20" spans="1:11" x14ac:dyDescent="0.25">
      <c r="A20" s="1">
        <v>45413</v>
      </c>
      <c r="B20" t="s">
        <v>66</v>
      </c>
      <c r="C20">
        <v>117.5</v>
      </c>
      <c r="D20" t="s">
        <v>67</v>
      </c>
      <c r="E20">
        <v>100</v>
      </c>
      <c r="F20">
        <v>105.75</v>
      </c>
      <c r="G20">
        <v>4350</v>
      </c>
      <c r="H20">
        <v>7660233</v>
      </c>
      <c r="I20">
        <v>846367052.25</v>
      </c>
      <c r="J20" t="s">
        <v>68</v>
      </c>
      <c r="K20">
        <v>20</v>
      </c>
    </row>
    <row r="21" spans="1:11" x14ac:dyDescent="0.25">
      <c r="A21" s="1">
        <v>45383</v>
      </c>
      <c r="B21" t="s">
        <v>69</v>
      </c>
      <c r="C21">
        <v>116.75</v>
      </c>
      <c r="D21" t="s">
        <v>70</v>
      </c>
      <c r="E21">
        <v>91.8</v>
      </c>
      <c r="F21">
        <v>115</v>
      </c>
      <c r="G21">
        <v>6187</v>
      </c>
      <c r="H21">
        <v>18700854</v>
      </c>
      <c r="I21">
        <v>1993843760.8</v>
      </c>
      <c r="J21" t="s">
        <v>71</v>
      </c>
      <c r="K21">
        <v>19</v>
      </c>
    </row>
    <row r="22" spans="1:11" x14ac:dyDescent="0.25">
      <c r="A22" s="1">
        <v>45352</v>
      </c>
      <c r="B22" t="s">
        <v>72</v>
      </c>
      <c r="C22">
        <v>98.6</v>
      </c>
      <c r="D22" t="s">
        <v>73</v>
      </c>
      <c r="E22">
        <v>88</v>
      </c>
      <c r="F22">
        <v>97.7</v>
      </c>
      <c r="G22">
        <v>1910</v>
      </c>
      <c r="H22">
        <v>4028013</v>
      </c>
      <c r="I22">
        <v>386624290.19999999</v>
      </c>
      <c r="J22" t="s">
        <v>74</v>
      </c>
      <c r="K22">
        <v>19</v>
      </c>
    </row>
    <row r="23" spans="1:11" x14ac:dyDescent="0.25">
      <c r="A23" s="1">
        <v>45323</v>
      </c>
      <c r="B23" t="s">
        <v>75</v>
      </c>
      <c r="C23">
        <v>92.9</v>
      </c>
      <c r="D23" t="s">
        <v>76</v>
      </c>
      <c r="E23">
        <v>86.1</v>
      </c>
      <c r="F23">
        <v>90</v>
      </c>
      <c r="G23">
        <v>1740</v>
      </c>
      <c r="H23">
        <v>8948299</v>
      </c>
      <c r="I23">
        <v>800947635.39999998</v>
      </c>
      <c r="J23" t="s">
        <v>77</v>
      </c>
      <c r="K23">
        <v>19</v>
      </c>
    </row>
    <row r="24" spans="1:11" x14ac:dyDescent="0.25">
      <c r="A24" s="1">
        <v>45292</v>
      </c>
      <c r="B24" t="s">
        <v>78</v>
      </c>
      <c r="C24">
        <v>98</v>
      </c>
      <c r="D24" t="s">
        <v>79</v>
      </c>
      <c r="E24">
        <v>86</v>
      </c>
      <c r="F24">
        <v>86.2</v>
      </c>
      <c r="G24">
        <v>1704</v>
      </c>
      <c r="H24">
        <v>3408306</v>
      </c>
      <c r="I24">
        <v>314667431.39999998</v>
      </c>
      <c r="J24" t="s">
        <v>80</v>
      </c>
      <c r="K24">
        <v>20</v>
      </c>
    </row>
    <row r="25" spans="1:11" x14ac:dyDescent="0.25">
      <c r="A25" s="1">
        <v>45261</v>
      </c>
      <c r="B25" t="s">
        <v>81</v>
      </c>
      <c r="C25">
        <v>95.6</v>
      </c>
      <c r="D25" t="s">
        <v>82</v>
      </c>
      <c r="E25">
        <v>87.9</v>
      </c>
      <c r="F25">
        <v>95.5</v>
      </c>
      <c r="G25">
        <v>3185</v>
      </c>
      <c r="H25">
        <v>4922415</v>
      </c>
      <c r="I25">
        <v>458644132.60000002</v>
      </c>
      <c r="J25" t="s">
        <v>83</v>
      </c>
      <c r="K25">
        <v>19</v>
      </c>
    </row>
    <row r="26" spans="1:11" x14ac:dyDescent="0.25">
      <c r="A26" s="1">
        <v>45231</v>
      </c>
      <c r="B26" t="s">
        <v>84</v>
      </c>
      <c r="C26">
        <v>88.9</v>
      </c>
      <c r="D26" t="s">
        <v>85</v>
      </c>
      <c r="E26">
        <v>82.5</v>
      </c>
      <c r="F26">
        <v>87.1</v>
      </c>
      <c r="G26">
        <v>2402</v>
      </c>
      <c r="H26">
        <v>5291753</v>
      </c>
      <c r="I26">
        <v>452700319.5</v>
      </c>
      <c r="J26" t="s">
        <v>86</v>
      </c>
      <c r="K26">
        <v>22</v>
      </c>
    </row>
    <row r="27" spans="1:11" x14ac:dyDescent="0.25">
      <c r="A27" s="1">
        <v>45200</v>
      </c>
      <c r="B27" t="s">
        <v>87</v>
      </c>
      <c r="C27">
        <v>90</v>
      </c>
      <c r="D27" t="s">
        <v>88</v>
      </c>
      <c r="E27">
        <v>80</v>
      </c>
      <c r="F27">
        <v>82.2</v>
      </c>
      <c r="G27">
        <v>2588</v>
      </c>
      <c r="H27">
        <v>3071051</v>
      </c>
      <c r="I27">
        <v>257582384</v>
      </c>
      <c r="J27" t="s">
        <v>89</v>
      </c>
      <c r="K27">
        <v>22</v>
      </c>
    </row>
    <row r="28" spans="1:11" x14ac:dyDescent="0.25">
      <c r="A28" s="1">
        <v>45170</v>
      </c>
      <c r="B28" t="s">
        <v>90</v>
      </c>
      <c r="C28">
        <v>96</v>
      </c>
      <c r="D28" t="s">
        <v>91</v>
      </c>
      <c r="E28">
        <v>86.5</v>
      </c>
      <c r="F28">
        <v>90.2</v>
      </c>
      <c r="G28">
        <v>2790</v>
      </c>
      <c r="H28">
        <v>5327015</v>
      </c>
      <c r="I28">
        <v>489253605.60000002</v>
      </c>
      <c r="J28" t="s">
        <v>92</v>
      </c>
      <c r="K28">
        <v>19</v>
      </c>
    </row>
    <row r="29" spans="1:11" x14ac:dyDescent="0.25">
      <c r="A29" s="1">
        <v>45139</v>
      </c>
      <c r="B29" t="s">
        <v>93</v>
      </c>
      <c r="C29">
        <v>107.5</v>
      </c>
      <c r="D29" t="s">
        <v>94</v>
      </c>
      <c r="E29">
        <v>80</v>
      </c>
      <c r="F29">
        <v>86.6</v>
      </c>
      <c r="G29">
        <v>8045</v>
      </c>
      <c r="H29">
        <v>19022451</v>
      </c>
      <c r="I29">
        <v>1844952306.8</v>
      </c>
      <c r="J29" t="s">
        <v>95</v>
      </c>
      <c r="K29">
        <v>21</v>
      </c>
    </row>
    <row r="30" spans="1:11" x14ac:dyDescent="0.25">
      <c r="A30" s="1">
        <v>45108</v>
      </c>
      <c r="B30" t="s">
        <v>96</v>
      </c>
      <c r="C30">
        <v>94.2</v>
      </c>
      <c r="D30" t="s">
        <v>97</v>
      </c>
      <c r="E30">
        <v>75.5</v>
      </c>
      <c r="F30">
        <v>92.9</v>
      </c>
      <c r="G30">
        <v>9008</v>
      </c>
      <c r="H30">
        <v>33226672</v>
      </c>
      <c r="I30">
        <v>2757216636</v>
      </c>
      <c r="J30" t="s">
        <v>98</v>
      </c>
      <c r="K30">
        <v>20</v>
      </c>
    </row>
    <row r="31" spans="1:11" x14ac:dyDescent="0.25">
      <c r="A31" s="1">
        <v>45078</v>
      </c>
      <c r="B31" t="s">
        <v>99</v>
      </c>
      <c r="C31">
        <v>69.900000000000006</v>
      </c>
      <c r="D31" t="s">
        <v>100</v>
      </c>
      <c r="E31">
        <v>56.7</v>
      </c>
      <c r="F31">
        <v>68.099999999999994</v>
      </c>
      <c r="G31">
        <v>2474</v>
      </c>
      <c r="H31">
        <v>6509415</v>
      </c>
      <c r="I31">
        <v>427275474.89999998</v>
      </c>
      <c r="J31" t="s">
        <v>101</v>
      </c>
      <c r="K31">
        <v>20</v>
      </c>
    </row>
    <row r="32" spans="1:11" x14ac:dyDescent="0.25">
      <c r="A32" s="1">
        <v>45047</v>
      </c>
      <c r="B32" t="s">
        <v>102</v>
      </c>
      <c r="C32">
        <v>61.6</v>
      </c>
      <c r="D32" t="s">
        <v>103</v>
      </c>
      <c r="E32">
        <v>52.1</v>
      </c>
      <c r="F32">
        <v>56.7</v>
      </c>
      <c r="G32">
        <v>2025</v>
      </c>
      <c r="H32">
        <v>4377503</v>
      </c>
      <c r="I32">
        <v>252534903.90000001</v>
      </c>
      <c r="J32" t="s">
        <v>104</v>
      </c>
      <c r="K32">
        <v>21</v>
      </c>
    </row>
    <row r="33" spans="1:11" x14ac:dyDescent="0.25">
      <c r="A33" s="1">
        <v>45017</v>
      </c>
      <c r="B33" t="s">
        <v>105</v>
      </c>
      <c r="C33">
        <v>64</v>
      </c>
      <c r="D33" t="s">
        <v>106</v>
      </c>
      <c r="E33">
        <v>56.5</v>
      </c>
      <c r="F33">
        <v>56.7</v>
      </c>
      <c r="G33">
        <v>1499</v>
      </c>
      <c r="H33">
        <v>1122759</v>
      </c>
      <c r="I33">
        <v>67436686.799999997</v>
      </c>
      <c r="J33" t="s">
        <v>107</v>
      </c>
      <c r="K33">
        <v>16</v>
      </c>
    </row>
    <row r="34" spans="1:11" x14ac:dyDescent="0.25">
      <c r="A34" s="1">
        <v>44986</v>
      </c>
      <c r="B34" t="s">
        <v>108</v>
      </c>
      <c r="C34">
        <v>71.900000000000006</v>
      </c>
      <c r="D34" t="s">
        <v>109</v>
      </c>
      <c r="E34">
        <v>62.5</v>
      </c>
      <c r="F34">
        <v>63.6</v>
      </c>
      <c r="G34">
        <v>3383</v>
      </c>
      <c r="H34">
        <v>6836723</v>
      </c>
      <c r="I34">
        <v>460394574.69999999</v>
      </c>
      <c r="J34" t="s">
        <v>110</v>
      </c>
      <c r="K34">
        <v>22</v>
      </c>
    </row>
    <row r="35" spans="1:11" x14ac:dyDescent="0.25">
      <c r="A35" s="1">
        <v>44958</v>
      </c>
      <c r="B35" t="s">
        <v>111</v>
      </c>
      <c r="C35">
        <v>70</v>
      </c>
      <c r="D35" t="s">
        <v>112</v>
      </c>
      <c r="E35">
        <v>56.4</v>
      </c>
      <c r="F35">
        <v>65</v>
      </c>
      <c r="G35">
        <v>3129</v>
      </c>
      <c r="H35">
        <v>4010552</v>
      </c>
      <c r="I35">
        <v>256171596.5</v>
      </c>
      <c r="J35" t="s">
        <v>113</v>
      </c>
      <c r="K35">
        <v>20</v>
      </c>
    </row>
    <row r="36" spans="1:11" x14ac:dyDescent="0.25">
      <c r="A36" s="1">
        <v>44927</v>
      </c>
      <c r="B36" t="s">
        <v>114</v>
      </c>
      <c r="C36">
        <v>61</v>
      </c>
      <c r="D36" t="s">
        <v>115</v>
      </c>
      <c r="E36">
        <v>50</v>
      </c>
      <c r="F36">
        <v>56.2</v>
      </c>
      <c r="G36">
        <v>1567</v>
      </c>
      <c r="H36">
        <v>1048090</v>
      </c>
      <c r="I36">
        <v>55959727.100000001</v>
      </c>
      <c r="J36" t="s">
        <v>116</v>
      </c>
      <c r="K36">
        <v>20</v>
      </c>
    </row>
    <row r="37" spans="1:11" x14ac:dyDescent="0.25">
      <c r="A37" s="1">
        <v>44896</v>
      </c>
      <c r="B37" t="s">
        <v>117</v>
      </c>
      <c r="C37">
        <v>52.8</v>
      </c>
      <c r="D37" t="s">
        <v>118</v>
      </c>
      <c r="E37">
        <v>50</v>
      </c>
      <c r="F37">
        <v>50.2</v>
      </c>
      <c r="G37">
        <v>1262</v>
      </c>
      <c r="H37">
        <v>910989</v>
      </c>
      <c r="I37">
        <v>46158873.299999997</v>
      </c>
      <c r="J37" t="s">
        <v>119</v>
      </c>
      <c r="K37">
        <v>20</v>
      </c>
    </row>
    <row r="38" spans="1:11" x14ac:dyDescent="0.25">
      <c r="A38" s="1">
        <v>44866</v>
      </c>
      <c r="B38" t="s">
        <v>120</v>
      </c>
      <c r="C38">
        <v>52</v>
      </c>
      <c r="D38" t="s">
        <v>121</v>
      </c>
      <c r="E38">
        <v>48.7</v>
      </c>
      <c r="F38">
        <v>51.4</v>
      </c>
      <c r="G38">
        <v>1244</v>
      </c>
      <c r="H38">
        <v>24916982</v>
      </c>
      <c r="I38">
        <v>1245982096</v>
      </c>
      <c r="J38" t="s">
        <v>122</v>
      </c>
      <c r="K38">
        <v>21</v>
      </c>
    </row>
    <row r="39" spans="1:11" x14ac:dyDescent="0.25">
      <c r="A39" s="1">
        <v>44835</v>
      </c>
      <c r="B39" t="s">
        <v>123</v>
      </c>
      <c r="C39">
        <v>55.5</v>
      </c>
      <c r="D39" t="s">
        <v>124</v>
      </c>
      <c r="E39">
        <v>49.5</v>
      </c>
      <c r="F39">
        <v>50.2</v>
      </c>
      <c r="G39">
        <v>1740</v>
      </c>
      <c r="H39">
        <v>10486374</v>
      </c>
      <c r="I39">
        <v>526868370.69999999</v>
      </c>
      <c r="J39" t="s">
        <v>125</v>
      </c>
      <c r="K39">
        <v>19</v>
      </c>
    </row>
    <row r="40" spans="1:11" x14ac:dyDescent="0.25">
      <c r="A40" s="1">
        <v>44805</v>
      </c>
      <c r="B40" t="s">
        <v>126</v>
      </c>
      <c r="C40">
        <v>59.9</v>
      </c>
      <c r="D40" t="s">
        <v>127</v>
      </c>
      <c r="E40">
        <v>51</v>
      </c>
      <c r="F40">
        <v>55</v>
      </c>
      <c r="G40">
        <v>2512</v>
      </c>
      <c r="H40">
        <v>12011292</v>
      </c>
      <c r="I40">
        <v>653987326.29999995</v>
      </c>
      <c r="J40" t="s">
        <v>128</v>
      </c>
      <c r="K40">
        <v>22</v>
      </c>
    </row>
    <row r="41" spans="1:11" x14ac:dyDescent="0.25">
      <c r="A41" s="1">
        <v>44774</v>
      </c>
      <c r="B41" t="s">
        <v>129</v>
      </c>
      <c r="C41">
        <v>56.7</v>
      </c>
      <c r="D41" t="s">
        <v>130</v>
      </c>
      <c r="E41">
        <v>51.1</v>
      </c>
      <c r="F41">
        <v>51.9</v>
      </c>
      <c r="G41">
        <v>1744</v>
      </c>
      <c r="H41">
        <v>9203334</v>
      </c>
      <c r="I41">
        <v>482142878.10000002</v>
      </c>
      <c r="J41" t="s">
        <v>131</v>
      </c>
      <c r="K41">
        <v>22</v>
      </c>
    </row>
    <row r="42" spans="1:11" x14ac:dyDescent="0.25">
      <c r="A42" s="1">
        <v>44743</v>
      </c>
      <c r="B42" t="s">
        <v>132</v>
      </c>
      <c r="C42">
        <v>58</v>
      </c>
      <c r="D42" t="s">
        <v>133</v>
      </c>
      <c r="E42">
        <v>49.6</v>
      </c>
      <c r="F42">
        <v>52.7</v>
      </c>
      <c r="G42">
        <v>1048</v>
      </c>
      <c r="H42">
        <v>1869688</v>
      </c>
      <c r="I42">
        <v>95410017.700000003</v>
      </c>
      <c r="J42" t="s">
        <v>134</v>
      </c>
      <c r="K42">
        <v>20</v>
      </c>
    </row>
    <row r="43" spans="1:11" x14ac:dyDescent="0.25">
      <c r="A43" s="1">
        <v>44713</v>
      </c>
      <c r="B43" t="s">
        <v>135</v>
      </c>
      <c r="C43">
        <v>54.8</v>
      </c>
      <c r="D43" t="s">
        <v>136</v>
      </c>
      <c r="E43">
        <v>50</v>
      </c>
      <c r="F43">
        <v>50.6</v>
      </c>
      <c r="G43">
        <v>1585</v>
      </c>
      <c r="H43">
        <v>13641114</v>
      </c>
      <c r="I43">
        <v>689050196.60000002</v>
      </c>
      <c r="J43" t="s">
        <v>137</v>
      </c>
      <c r="K43">
        <v>21</v>
      </c>
    </row>
    <row r="44" spans="1:11" x14ac:dyDescent="0.25">
      <c r="A44" s="1">
        <v>44682</v>
      </c>
      <c r="B44" t="s">
        <v>138</v>
      </c>
      <c r="C44">
        <v>56</v>
      </c>
      <c r="D44" t="s">
        <v>139</v>
      </c>
      <c r="E44">
        <v>50</v>
      </c>
      <c r="F44">
        <v>53.9</v>
      </c>
      <c r="G44">
        <v>2059</v>
      </c>
      <c r="H44">
        <v>5546410</v>
      </c>
      <c r="I44">
        <v>287839837.30000001</v>
      </c>
      <c r="J44" t="s">
        <v>140</v>
      </c>
      <c r="K44">
        <v>17</v>
      </c>
    </row>
    <row r="45" spans="1:11" x14ac:dyDescent="0.25">
      <c r="A45" s="1">
        <v>44652</v>
      </c>
      <c r="B45" t="s">
        <v>141</v>
      </c>
      <c r="C45">
        <v>64.8</v>
      </c>
      <c r="D45" t="s">
        <v>142</v>
      </c>
      <c r="E45">
        <v>50</v>
      </c>
      <c r="F45">
        <v>51.5</v>
      </c>
      <c r="G45">
        <v>2300</v>
      </c>
      <c r="H45">
        <v>14378834</v>
      </c>
      <c r="I45">
        <v>729690785.79999995</v>
      </c>
      <c r="J45" t="s">
        <v>143</v>
      </c>
      <c r="K45">
        <v>11</v>
      </c>
    </row>
    <row r="46" spans="1:11" x14ac:dyDescent="0.25">
      <c r="A46" s="1">
        <v>44621</v>
      </c>
      <c r="B46" t="s">
        <v>144</v>
      </c>
      <c r="C46">
        <v>83</v>
      </c>
      <c r="D46" t="s">
        <v>145</v>
      </c>
      <c r="E46">
        <v>61</v>
      </c>
      <c r="F46">
        <v>62.7</v>
      </c>
      <c r="G46">
        <v>3655</v>
      </c>
      <c r="H46">
        <v>4866058</v>
      </c>
      <c r="I46">
        <v>372639964.80000001</v>
      </c>
      <c r="J46" t="s">
        <v>146</v>
      </c>
      <c r="K46">
        <v>21</v>
      </c>
    </row>
    <row r="47" spans="1:11" x14ac:dyDescent="0.25">
      <c r="A47" s="1">
        <v>44593</v>
      </c>
      <c r="B47" t="s">
        <v>147</v>
      </c>
      <c r="C47">
        <v>83</v>
      </c>
      <c r="D47" t="s">
        <v>148</v>
      </c>
      <c r="E47">
        <v>78.2</v>
      </c>
      <c r="F47">
        <v>81.900000000000006</v>
      </c>
      <c r="G47">
        <v>2712</v>
      </c>
      <c r="H47">
        <v>8768281</v>
      </c>
      <c r="I47">
        <v>700363865.39999998</v>
      </c>
      <c r="J47" t="s">
        <v>149</v>
      </c>
      <c r="K47">
        <v>18</v>
      </c>
    </row>
    <row r="48" spans="1:11" x14ac:dyDescent="0.25">
      <c r="A48" s="1">
        <v>44562</v>
      </c>
      <c r="B48" t="s">
        <v>150</v>
      </c>
      <c r="C48">
        <v>85</v>
      </c>
      <c r="D48" t="s">
        <v>151</v>
      </c>
      <c r="E48">
        <v>79</v>
      </c>
      <c r="F48">
        <v>82.6</v>
      </c>
      <c r="G48">
        <v>3410</v>
      </c>
      <c r="H48">
        <v>7832878</v>
      </c>
      <c r="I48">
        <v>640164809.70000005</v>
      </c>
      <c r="J48" t="s">
        <v>152</v>
      </c>
      <c r="K48">
        <v>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A550-988B-4560-98EB-ED2DB7ED5AC2}">
  <dimension ref="A1:B48"/>
  <sheetViews>
    <sheetView topLeftCell="A24" workbookViewId="0">
      <selection activeCell="A2" sqref="A2:B48"/>
    </sheetView>
  </sheetViews>
  <sheetFormatPr defaultRowHeight="15" x14ac:dyDescent="0.25"/>
  <cols>
    <col min="1" max="1" width="13.1796875" bestFit="1" customWidth="1"/>
    <col min="2" max="2" width="8.816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45967</v>
      </c>
      <c r="B2">
        <v>23115.119999999999</v>
      </c>
    </row>
    <row r="3" spans="1:2" x14ac:dyDescent="0.25">
      <c r="A3" s="1">
        <v>45961</v>
      </c>
      <c r="B3">
        <v>22804.84</v>
      </c>
    </row>
    <row r="4" spans="1:2" x14ac:dyDescent="0.25">
      <c r="A4" s="1">
        <v>45930</v>
      </c>
      <c r="B4">
        <v>21778.6</v>
      </c>
    </row>
    <row r="5" spans="1:2" x14ac:dyDescent="0.25">
      <c r="A5" s="1">
        <v>45898</v>
      </c>
      <c r="B5">
        <v>20997.360000000001</v>
      </c>
    </row>
    <row r="6" spans="1:2" x14ac:dyDescent="0.25">
      <c r="A6" s="1">
        <v>45869</v>
      </c>
      <c r="B6">
        <v>19642.48</v>
      </c>
    </row>
    <row r="7" spans="1:2" x14ac:dyDescent="0.25">
      <c r="A7" s="1">
        <v>45838</v>
      </c>
      <c r="B7">
        <v>18026.72</v>
      </c>
    </row>
    <row r="8" spans="1:2" x14ac:dyDescent="0.25">
      <c r="A8" s="1">
        <v>45807</v>
      </c>
      <c r="B8">
        <v>16854.86</v>
      </c>
    </row>
    <row r="9" spans="1:2" x14ac:dyDescent="0.25">
      <c r="A9" s="1">
        <v>45777</v>
      </c>
      <c r="B9">
        <v>15818.77</v>
      </c>
    </row>
    <row r="10" spans="1:2" x14ac:dyDescent="0.25">
      <c r="A10" s="1">
        <v>45744</v>
      </c>
      <c r="B10">
        <v>15814.22</v>
      </c>
    </row>
    <row r="11" spans="1:2" x14ac:dyDescent="0.25">
      <c r="A11" s="1">
        <v>45716</v>
      </c>
      <c r="B11">
        <v>16507.560000000001</v>
      </c>
    </row>
    <row r="12" spans="1:2" x14ac:dyDescent="0.25">
      <c r="A12" s="1">
        <v>45688</v>
      </c>
      <c r="B12">
        <v>17122.73</v>
      </c>
    </row>
    <row r="13" spans="1:2" x14ac:dyDescent="0.25">
      <c r="A13" s="1">
        <v>45657</v>
      </c>
      <c r="B13">
        <v>15944.61</v>
      </c>
    </row>
    <row r="14" spans="1:2" x14ac:dyDescent="0.25">
      <c r="A14" s="1">
        <v>45625</v>
      </c>
      <c r="B14">
        <v>13192.25</v>
      </c>
    </row>
    <row r="15" spans="1:2" x14ac:dyDescent="0.25">
      <c r="A15" s="1">
        <v>45595</v>
      </c>
      <c r="B15">
        <v>12790.95</v>
      </c>
    </row>
    <row r="16" spans="1:2" x14ac:dyDescent="0.25">
      <c r="A16" s="1">
        <v>45565</v>
      </c>
      <c r="B16">
        <v>11863.4</v>
      </c>
    </row>
    <row r="17" spans="1:2" x14ac:dyDescent="0.25">
      <c r="A17" s="1">
        <v>45534</v>
      </c>
      <c r="B17">
        <v>10883.63</v>
      </c>
    </row>
    <row r="18" spans="1:2" x14ac:dyDescent="0.25">
      <c r="A18" s="1">
        <v>45504</v>
      </c>
      <c r="B18">
        <v>11409.83</v>
      </c>
    </row>
    <row r="19" spans="1:2" x14ac:dyDescent="0.25">
      <c r="A19" s="1">
        <v>45471</v>
      </c>
      <c r="B19">
        <v>12143.76</v>
      </c>
    </row>
    <row r="20" spans="1:2" x14ac:dyDescent="0.25">
      <c r="A20" s="1">
        <v>45443</v>
      </c>
      <c r="B20">
        <v>12106.49</v>
      </c>
    </row>
    <row r="21" spans="1:2" x14ac:dyDescent="0.25">
      <c r="A21" s="1">
        <v>45412</v>
      </c>
      <c r="B21">
        <v>12368.48</v>
      </c>
    </row>
    <row r="22" spans="1:2" x14ac:dyDescent="0.25">
      <c r="A22" s="1">
        <v>45379</v>
      </c>
      <c r="B22">
        <v>11444.38</v>
      </c>
    </row>
    <row r="23" spans="1:2" x14ac:dyDescent="0.25">
      <c r="A23" s="1">
        <v>45351</v>
      </c>
      <c r="B23">
        <v>10656.44</v>
      </c>
    </row>
    <row r="24" spans="1:2" x14ac:dyDescent="0.25">
      <c r="A24" s="1">
        <v>45322</v>
      </c>
      <c r="B24">
        <v>10311.15</v>
      </c>
    </row>
    <row r="25" spans="1:2" x14ac:dyDescent="0.25">
      <c r="A25" s="1">
        <v>45289</v>
      </c>
      <c r="B25">
        <v>10654.16</v>
      </c>
    </row>
    <row r="26" spans="1:2" x14ac:dyDescent="0.25">
      <c r="A26" s="1">
        <v>45260</v>
      </c>
      <c r="B26">
        <v>10608.29</v>
      </c>
    </row>
    <row r="27" spans="1:2" x14ac:dyDescent="0.25">
      <c r="A27" s="1">
        <v>45230</v>
      </c>
      <c r="B27">
        <v>10654.67</v>
      </c>
    </row>
    <row r="28" spans="1:2" x14ac:dyDescent="0.25">
      <c r="A28" s="1">
        <v>45196</v>
      </c>
      <c r="B28">
        <v>11346.7</v>
      </c>
    </row>
    <row r="29" spans="1:2" x14ac:dyDescent="0.25">
      <c r="A29" s="1">
        <v>45169</v>
      </c>
      <c r="B29">
        <v>11117.66</v>
      </c>
    </row>
    <row r="30" spans="1:2" x14ac:dyDescent="0.25">
      <c r="A30" s="1">
        <v>45138</v>
      </c>
      <c r="B30">
        <v>11386.72</v>
      </c>
    </row>
    <row r="31" spans="1:2" x14ac:dyDescent="0.25">
      <c r="A31" s="1">
        <v>45105</v>
      </c>
      <c r="B31">
        <v>9442.9500000000007</v>
      </c>
    </row>
    <row r="32" spans="1:2" x14ac:dyDescent="0.25">
      <c r="A32" s="1">
        <v>45077</v>
      </c>
      <c r="B32">
        <v>8567.18</v>
      </c>
    </row>
    <row r="33" spans="1:2" x14ac:dyDescent="0.25">
      <c r="A33" s="1">
        <v>45044</v>
      </c>
      <c r="B33">
        <v>8983.2099999999991</v>
      </c>
    </row>
    <row r="34" spans="1:2" x14ac:dyDescent="0.25">
      <c r="A34" s="1">
        <v>45016</v>
      </c>
      <c r="B34">
        <v>9301.09</v>
      </c>
    </row>
    <row r="35" spans="1:2" x14ac:dyDescent="0.25">
      <c r="A35" s="1">
        <v>44985</v>
      </c>
      <c r="B35">
        <v>9202.35</v>
      </c>
    </row>
    <row r="36" spans="1:2" x14ac:dyDescent="0.25">
      <c r="A36" s="1">
        <v>44957</v>
      </c>
      <c r="B36">
        <v>8878.66</v>
      </c>
    </row>
    <row r="37" spans="1:2" x14ac:dyDescent="0.25">
      <c r="A37" s="1">
        <v>44925</v>
      </c>
      <c r="B37">
        <v>8489.66</v>
      </c>
    </row>
    <row r="38" spans="1:2" x14ac:dyDescent="0.25">
      <c r="A38" s="1">
        <v>44895</v>
      </c>
      <c r="B38">
        <v>8651.23</v>
      </c>
    </row>
    <row r="39" spans="1:2" x14ac:dyDescent="0.25">
      <c r="A39" s="1">
        <v>44865</v>
      </c>
      <c r="B39">
        <v>8602.16</v>
      </c>
    </row>
    <row r="40" spans="1:2" x14ac:dyDescent="0.25">
      <c r="A40" s="1">
        <v>44834</v>
      </c>
      <c r="B40">
        <v>9931.07</v>
      </c>
    </row>
    <row r="41" spans="1:2" x14ac:dyDescent="0.25">
      <c r="A41" s="1">
        <v>44804</v>
      </c>
      <c r="B41">
        <v>9071.32</v>
      </c>
    </row>
    <row r="42" spans="1:2" x14ac:dyDescent="0.25">
      <c r="A42" s="1">
        <v>44771</v>
      </c>
      <c r="B42">
        <v>7731.15</v>
      </c>
    </row>
    <row r="43" spans="1:2" x14ac:dyDescent="0.25">
      <c r="A43" s="1">
        <v>44742</v>
      </c>
      <c r="B43">
        <v>7357.64</v>
      </c>
    </row>
    <row r="44" spans="1:2" x14ac:dyDescent="0.25">
      <c r="A44" s="1">
        <v>44712</v>
      </c>
      <c r="B44">
        <v>8108.09</v>
      </c>
    </row>
    <row r="45" spans="1:2" x14ac:dyDescent="0.25">
      <c r="A45" s="1">
        <v>44680</v>
      </c>
      <c r="B45">
        <v>7624.26</v>
      </c>
    </row>
    <row r="46" spans="1:2" x14ac:dyDescent="0.25">
      <c r="A46" s="1">
        <v>44651</v>
      </c>
      <c r="B46">
        <v>8845.98</v>
      </c>
    </row>
    <row r="47" spans="1:2" x14ac:dyDescent="0.25">
      <c r="A47" s="1">
        <v>44620</v>
      </c>
      <c r="B47">
        <v>11577.94</v>
      </c>
    </row>
    <row r="48" spans="1:2" x14ac:dyDescent="0.25">
      <c r="A48" s="1">
        <v>44592</v>
      </c>
      <c r="B48">
        <v>13009.5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98B0-AFF3-4588-89DD-BE6734E4F68C}">
  <dimension ref="A1:F48"/>
  <sheetViews>
    <sheetView workbookViewId="0">
      <selection activeCell="H17" sqref="H17:I17"/>
    </sheetView>
  </sheetViews>
  <sheetFormatPr defaultRowHeight="15" x14ac:dyDescent="0.25"/>
  <cols>
    <col min="2" max="2" width="13.7265625" customWidth="1"/>
    <col min="3" max="3" width="12.1796875" customWidth="1"/>
    <col min="4" max="4" width="11.90625" customWidth="1"/>
    <col min="5" max="5" width="12.453125" customWidth="1"/>
  </cols>
  <sheetData>
    <row r="1" spans="1:6" x14ac:dyDescent="0.25">
      <c r="A1" s="5" t="s">
        <v>2</v>
      </c>
      <c r="B1" s="5" t="s">
        <v>352</v>
      </c>
      <c r="C1" s="5" t="s">
        <v>353</v>
      </c>
      <c r="D1" s="5" t="s">
        <v>354</v>
      </c>
      <c r="E1" s="5" t="s">
        <v>355</v>
      </c>
      <c r="F1" s="6" t="s">
        <v>356</v>
      </c>
    </row>
    <row r="2" spans="1:6" x14ac:dyDescent="0.25">
      <c r="A2" s="2">
        <v>45962</v>
      </c>
    </row>
    <row r="3" spans="1:6" x14ac:dyDescent="0.25">
      <c r="A3" s="3">
        <v>45931</v>
      </c>
      <c r="B3" s="4">
        <f>('COMB.N0000'!F2/'COMB.N0000'!F3)-1</f>
        <v>1.4634146341463428E-2</v>
      </c>
      <c r="C3" s="4">
        <f>(DIAL.N0000!F2/DIAL.N0000!F3)-1</f>
        <v>4.1379310344827669E-2</v>
      </c>
      <c r="D3" s="4">
        <f>('CTC.N0000'!F2/'CTC.N0000'!F3)-1</f>
        <v>-1.0313835273316752E-3</v>
      </c>
      <c r="E3" s="4">
        <f>(LIOC.N0000!F2/LIOC.N0000!F3)-1</f>
        <v>-5.5248618784530246E-3</v>
      </c>
      <c r="F3" s="4">
        <f>(ASPI!B2/ASPI!B3)-1</f>
        <v>1.3605883663292406E-2</v>
      </c>
    </row>
    <row r="4" spans="1:6" x14ac:dyDescent="0.25">
      <c r="A4" s="2">
        <v>45901</v>
      </c>
      <c r="B4" s="4">
        <f>('COMB.N0000'!F3/'COMB.N0000'!F4)-1</f>
        <v>6.3553826199740593E-2</v>
      </c>
      <c r="C4" s="4">
        <f>(DIAL.N0000!F3/DIAL.N0000!F4)-1</f>
        <v>7.4074074074074181E-2</v>
      </c>
      <c r="D4" s="4">
        <f>('CTC.N0000'!F3/'CTC.N0000'!F4)-1</f>
        <v>2.7399333938843418E-2</v>
      </c>
      <c r="E4" s="4">
        <f>(LIOC.N0000!F3/LIOC.N0000!F4)-1</f>
        <v>3.8240917782026873E-2</v>
      </c>
      <c r="F4" s="4">
        <f>(ASPI!B3/ASPI!B4)-1</f>
        <v>4.7121486229601661E-2</v>
      </c>
    </row>
    <row r="5" spans="1:6" x14ac:dyDescent="0.25">
      <c r="A5" s="3">
        <v>45870</v>
      </c>
      <c r="B5" s="4">
        <f>('COMB.N0000'!F4/'COMB.N0000'!F5)-1</f>
        <v>-1.0269576379974277E-2</v>
      </c>
      <c r="C5" s="4">
        <f>(DIAL.N0000!F4/DIAL.N0000!F5)-1</f>
        <v>3.4482758620689502E-2</v>
      </c>
      <c r="D5" s="4">
        <f>('CTC.N0000'!F4/'CTC.N0000'!F5)-1</f>
        <v>-1.0781671159029615E-2</v>
      </c>
      <c r="E5" s="4">
        <f>(LIOC.N0000!F4/LIOC.N0000!F5)-1</f>
        <v>-3.8602941176470562E-2</v>
      </c>
      <c r="F5" s="4">
        <f>(ASPI!B4/ASPI!B5)-1</f>
        <v>3.7206582160804968E-2</v>
      </c>
    </row>
    <row r="6" spans="1:6" x14ac:dyDescent="0.25">
      <c r="A6" s="2">
        <v>45839</v>
      </c>
      <c r="B6" s="4">
        <f>('COMB.N0000'!F5/'COMB.N0000'!F6)-1</f>
        <v>0.14727540500736369</v>
      </c>
      <c r="C6" s="4">
        <f>(DIAL.N0000!F5/DIAL.N0000!F6)-1</f>
        <v>0.35937500000000022</v>
      </c>
      <c r="D6" s="4">
        <f>('CTC.N0000'!F5/'CTC.N0000'!F6)-1</f>
        <v>8.6383601756954587E-2</v>
      </c>
      <c r="E6" s="4">
        <f>(LIOC.N0000!F5/LIOC.N0000!F6)-1</f>
        <v>-7.2992700729926918E-3</v>
      </c>
      <c r="F6" s="4">
        <f>(ASPI!B5/ASPI!B6)-1</f>
        <v>6.8977033449951319E-2</v>
      </c>
    </row>
    <row r="7" spans="1:6" x14ac:dyDescent="0.25">
      <c r="A7" s="3">
        <v>45809</v>
      </c>
      <c r="B7" s="4">
        <f>('COMB.N0000'!F6/'COMB.N0000'!F7)-1</f>
        <v>6.7610062893081802E-2</v>
      </c>
      <c r="C7" s="4">
        <f>(DIAL.N0000!F6/DIAL.N0000!F7)-1</f>
        <v>5.2356020942407877E-3</v>
      </c>
      <c r="D7" s="4">
        <f>('CTC.N0000'!F6/'CTC.N0000'!F7)-1</f>
        <v>5.1488197057817375E-2</v>
      </c>
      <c r="E7" s="4">
        <f>(LIOC.N0000!F6/LIOC.N0000!F7)-1</f>
        <v>4.9808429118773923E-2</v>
      </c>
      <c r="F7" s="4">
        <f>(ASPI!B6/ASPI!B7)-1</f>
        <v>8.963139162310152E-2</v>
      </c>
    </row>
    <row r="8" spans="1:6" x14ac:dyDescent="0.25">
      <c r="A8" s="2">
        <v>45778</v>
      </c>
      <c r="B8" s="4">
        <f>('COMB.N0000'!F7/'COMB.N0000'!F8)-1</f>
        <v>7.2512647554806131E-2</v>
      </c>
      <c r="C8" s="4">
        <f>(DIAL.N0000!F7/DIAL.N0000!F8)-1</f>
        <v>7.9096045197740272E-2</v>
      </c>
      <c r="D8" s="4">
        <f>('CTC.N0000'!F7/'CTC.N0000'!F8)-1</f>
        <v>5.8674393335747865E-2</v>
      </c>
      <c r="E8" s="4">
        <f>(LIOC.N0000!F7/LIOC.N0000!F8)-1</f>
        <v>-3.8167938931297218E-3</v>
      </c>
      <c r="F8" s="4">
        <f>(ASPI!B7/ASPI!B8)-1</f>
        <v>6.9526534186578948E-2</v>
      </c>
    </row>
    <row r="9" spans="1:6" x14ac:dyDescent="0.25">
      <c r="A9" s="3">
        <v>45748</v>
      </c>
      <c r="B9" s="4">
        <f>('COMB.N0000'!F8/'COMB.N0000'!F9)-1</f>
        <v>8.6080586080585997E-2</v>
      </c>
      <c r="C9" s="4">
        <f>(DIAL.N0000!F8/DIAL.N0000!F9)-1</f>
        <v>0.24647887323943674</v>
      </c>
      <c r="D9" s="4">
        <f>('CTC.N0000'!F8/'CTC.N0000'!F9)-1</f>
        <v>2.0136707925364927E-2</v>
      </c>
      <c r="E9" s="4">
        <f>(LIOC.N0000!F8/LIOC.N0000!F9)-1</f>
        <v>1.5503875968992276E-2</v>
      </c>
      <c r="F9" s="4">
        <f>(ASPI!B8/ASPI!B9)-1</f>
        <v>6.5497507075455319E-2</v>
      </c>
    </row>
    <row r="10" spans="1:6" x14ac:dyDescent="0.25">
      <c r="A10" s="2">
        <v>45717</v>
      </c>
      <c r="B10" s="4">
        <f>('COMB.N0000'!F9/'COMB.N0000'!F10)-1</f>
        <v>-7.4576271186440724E-2</v>
      </c>
      <c r="C10" s="4">
        <f>(DIAL.N0000!F9/DIAL.N0000!F10)-1</f>
        <v>-6.9930069930070893E-3</v>
      </c>
      <c r="D10" s="4">
        <f>('CTC.N0000'!F9/'CTC.N0000'!F10)-1</f>
        <v>2.221810775782318E-3</v>
      </c>
      <c r="E10" s="4">
        <f>(LIOC.N0000!F9/LIOC.N0000!F10)-1</f>
        <v>1.5748031496062964E-2</v>
      </c>
      <c r="F10" s="4">
        <f>(ASPI!B9/ASPI!B10)-1</f>
        <v>2.8771573937902417E-4</v>
      </c>
    </row>
    <row r="11" spans="1:6" x14ac:dyDescent="0.25">
      <c r="A11" s="3">
        <v>45689</v>
      </c>
      <c r="B11" s="4">
        <f>('COMB.N0000'!F10/'COMB.N0000'!F11)-1</f>
        <v>-6.7340067340067034E-3</v>
      </c>
      <c r="C11" s="4">
        <f>(DIAL.N0000!F10/DIAL.N0000!F11)-1</f>
        <v>4.3795620437956373E-2</v>
      </c>
      <c r="D11" s="4">
        <f>('CTC.N0000'!F10/'CTC.N0000'!F11)-1</f>
        <v>-5.1624231782265162E-2</v>
      </c>
      <c r="E11" s="4">
        <f>(LIOC.N0000!F10/LIOC.N0000!F11)-1</f>
        <v>-1.5503875968992276E-2</v>
      </c>
      <c r="F11" s="4">
        <f>(ASPI!B10/ASPI!B11)-1</f>
        <v>-4.200136180029046E-2</v>
      </c>
    </row>
    <row r="12" spans="1:6" x14ac:dyDescent="0.25">
      <c r="A12" s="2">
        <v>45658</v>
      </c>
      <c r="B12" s="4">
        <f>('COMB.N0000'!F11/'COMB.N0000'!F12)-1</f>
        <v>0</v>
      </c>
      <c r="C12" s="4">
        <f>(DIAL.N0000!F11/DIAL.N0000!F12)-1</f>
        <v>-7.2463768115943461E-3</v>
      </c>
      <c r="D12" s="4">
        <f>('CTC.N0000'!F11/'CTC.N0000'!F12)-1</f>
        <v>-3.7681649205812739E-2</v>
      </c>
      <c r="E12" s="4">
        <f>(LIOC.N0000!F11/LIOC.N0000!F12)-1</f>
        <v>-4.6210720887245871E-2</v>
      </c>
      <c r="F12" s="4">
        <f>(ASPI!B11/ASPI!B12)-1</f>
        <v>-3.5927098073729957E-2</v>
      </c>
    </row>
    <row r="13" spans="1:6" x14ac:dyDescent="0.25">
      <c r="A13" s="3">
        <v>45627</v>
      </c>
      <c r="B13" s="4">
        <f>('COMB.N0000'!F12/'COMB.N0000'!F13)-1</f>
        <v>2.5906735751295429E-2</v>
      </c>
      <c r="C13" s="4">
        <f>(DIAL.N0000!F12/DIAL.N0000!F13)-1</f>
        <v>0.17948717948717952</v>
      </c>
      <c r="D13" s="4">
        <f>('CTC.N0000'!F12/'CTC.N0000'!F13)-1</f>
        <v>5.8865628913937984E-2</v>
      </c>
      <c r="E13" s="4">
        <f>(LIOC.N0000!F12/LIOC.N0000!F13)-1</f>
        <v>7.5546719681908625E-2</v>
      </c>
      <c r="F13" s="4">
        <f>(ASPI!B12/ASPI!B13)-1</f>
        <v>7.3888292030974689E-2</v>
      </c>
    </row>
    <row r="14" spans="1:6" x14ac:dyDescent="0.25">
      <c r="A14" s="2">
        <v>45597</v>
      </c>
      <c r="B14" s="4">
        <f>('COMB.N0000'!F13/'COMB.N0000'!F14)-1</f>
        <v>0.17444219066937117</v>
      </c>
      <c r="C14" s="4">
        <f>(DIAL.N0000!F13/DIAL.N0000!F14)-1</f>
        <v>0.125</v>
      </c>
      <c r="D14" s="4">
        <f>('CTC.N0000'!F13/'CTC.N0000'!F14)-1</f>
        <v>9.5667516173299383E-2</v>
      </c>
      <c r="E14" s="4">
        <f>(LIOC.N0000!F13/LIOC.N0000!F14)-1</f>
        <v>0.14840182648401834</v>
      </c>
      <c r="F14" s="4">
        <f>(ASPI!B13/ASPI!B14)-1</f>
        <v>0.20863461502018232</v>
      </c>
    </row>
    <row r="15" spans="1:6" x14ac:dyDescent="0.25">
      <c r="A15" s="3">
        <v>45566</v>
      </c>
      <c r="B15" s="4">
        <f>('COMB.N0000'!F14/'COMB.N0000'!F15)-1</f>
        <v>4.4491525423728806E-2</v>
      </c>
      <c r="C15" s="4">
        <f>(DIAL.N0000!F14/DIAL.N0000!F15)-1</f>
        <v>-4.587155963302747E-2</v>
      </c>
      <c r="D15" s="4">
        <f>('CTC.N0000'!F14/'CTC.N0000'!F15)-1</f>
        <v>3.050505050505059E-2</v>
      </c>
      <c r="E15" s="4">
        <f>(LIOC.N0000!F14/LIOC.N0000!F15)-1</f>
        <v>-5.8064516129032295E-2</v>
      </c>
      <c r="F15" s="4">
        <f>(ASPI!B14/ASPI!B15)-1</f>
        <v>3.1373744717944962E-2</v>
      </c>
    </row>
    <row r="16" spans="1:6" x14ac:dyDescent="0.25">
      <c r="A16" s="2">
        <v>45536</v>
      </c>
      <c r="B16" s="4">
        <f>('COMB.N0000'!F15/'COMB.N0000'!F16)-1</f>
        <v>0.16543209876543208</v>
      </c>
      <c r="C16" s="4">
        <f>(DIAL.N0000!F15/DIAL.N0000!F16)-1</f>
        <v>0.17204301075268802</v>
      </c>
      <c r="D16" s="4">
        <f>('CTC.N0000'!F15/'CTC.N0000'!F16)-1</f>
        <v>3.125E-2</v>
      </c>
      <c r="E16" s="4">
        <f>(LIOC.N0000!F15/LIOC.N0000!F16)-1</f>
        <v>1.0869565217391353E-2</v>
      </c>
      <c r="F16" s="4">
        <f>(ASPI!B15/ASPI!B16)-1</f>
        <v>7.8185848913465028E-2</v>
      </c>
    </row>
    <row r="17" spans="1:6" x14ac:dyDescent="0.25">
      <c r="A17" s="3">
        <v>45505</v>
      </c>
      <c r="B17" s="4">
        <f>('COMB.N0000'!F16/'COMB.N0000'!F17)-1</f>
        <v>0.16916859122401862</v>
      </c>
      <c r="C17" s="4">
        <f>(DIAL.N0000!F16/DIAL.N0000!F17)-1</f>
        <v>6.8965517241379448E-2</v>
      </c>
      <c r="D17" s="4">
        <f>('CTC.N0000'!F16/'CTC.N0000'!F17)-1</f>
        <v>-8.2644628099173278E-3</v>
      </c>
      <c r="E17" s="4">
        <f>(LIOC.N0000!F16/LIOC.N0000!F17)-1</f>
        <v>8.4905660377358583E-2</v>
      </c>
      <c r="F17" s="4">
        <f>(ASPI!B16/ASPI!B17)-1</f>
        <v>9.0022354673946037E-2</v>
      </c>
    </row>
    <row r="18" spans="1:6" x14ac:dyDescent="0.25">
      <c r="A18" s="2">
        <v>45474</v>
      </c>
      <c r="B18" s="4">
        <f>('COMB.N0000'!F17/'COMB.N0000'!F18)-1</f>
        <v>-6.3783783783783798E-2</v>
      </c>
      <c r="C18" s="4">
        <f>(DIAL.N0000!F17/DIAL.N0000!F18)-1</f>
        <v>-7.4468085106383142E-2</v>
      </c>
      <c r="D18" s="4">
        <f>('CTC.N0000'!F17/'CTC.N0000'!F18)-1</f>
        <v>-1.8852625177376847E-2</v>
      </c>
      <c r="E18" s="4">
        <f>(LIOC.N0000!F17/LIOC.N0000!F18)-1</f>
        <v>-8.2251082251082241E-2</v>
      </c>
      <c r="F18" s="4">
        <f>(ASPI!B17/ASPI!B18)-1</f>
        <v>-4.6118127965096845E-2</v>
      </c>
    </row>
    <row r="19" spans="1:6" x14ac:dyDescent="0.25">
      <c r="A19" s="3">
        <v>45444</v>
      </c>
      <c r="B19" s="4">
        <f>('COMB.N0000'!F18/'COMB.N0000'!F19)-1</f>
        <v>-0.11904761904761907</v>
      </c>
      <c r="C19" s="4">
        <f>(DIAL.N0000!F18/DIAL.N0000!F19)-1</f>
        <v>-4.081632653061229E-2</v>
      </c>
      <c r="D19" s="4">
        <f>('CTC.N0000'!F18/'CTC.N0000'!F19)-1</f>
        <v>-3.8368336025847993E-3</v>
      </c>
      <c r="E19" s="4">
        <f>(LIOC.N0000!F18/LIOC.N0000!F19)-1</f>
        <v>-9.2337917485265208E-2</v>
      </c>
      <c r="F19" s="4">
        <f>(ASPI!B18/ASPI!B19)-1</f>
        <v>-6.0436800463777307E-2</v>
      </c>
    </row>
    <row r="20" spans="1:6" x14ac:dyDescent="0.25">
      <c r="A20" s="2">
        <v>45413</v>
      </c>
      <c r="B20" s="4">
        <f>('COMB.N0000'!F19/'COMB.N0000'!F20)-1</f>
        <v>-7.0921985815602939E-3</v>
      </c>
      <c r="C20" s="4">
        <f>(DIAL.N0000!F19/DIAL.N0000!F20)-1</f>
        <v>-0.11711711711711703</v>
      </c>
      <c r="D20" s="4">
        <f>('CTC.N0000'!F19/'CTC.N0000'!F20)-1</f>
        <v>-4.8231511254018811E-3</v>
      </c>
      <c r="E20" s="4">
        <f>(LIOC.N0000!F19/LIOC.N0000!F20)-1</f>
        <v>1.9685039370078705E-3</v>
      </c>
      <c r="F20" s="4">
        <f>(ASPI!B19/ASPI!B20)-1</f>
        <v>3.0785140862463756E-3</v>
      </c>
    </row>
    <row r="21" spans="1:6" x14ac:dyDescent="0.25">
      <c r="A21" s="3">
        <v>45383</v>
      </c>
      <c r="B21" s="4">
        <f>('COMB.N0000'!F20/'COMB.N0000'!F21)-1</f>
        <v>-8.0434782608695632E-2</v>
      </c>
      <c r="C21" s="4">
        <f>(DIAL.N0000!F20/DIAL.N0000!F21)-1</f>
        <v>-6.7226890756302615E-2</v>
      </c>
      <c r="D21" s="4">
        <f>('CTC.N0000'!F20/'CTC.N0000'!F21)-1</f>
        <v>-3.5097925150281206E-2</v>
      </c>
      <c r="E21" s="4">
        <f>(LIOC.N0000!F20/LIOC.N0000!F21)-1</f>
        <v>-4.3314500941619594E-2</v>
      </c>
      <c r="F21" s="4">
        <f>(ASPI!B20/ASPI!B21)-1</f>
        <v>-2.1182069259925163E-2</v>
      </c>
    </row>
    <row r="22" spans="1:6" x14ac:dyDescent="0.25">
      <c r="A22" s="2">
        <v>45352</v>
      </c>
      <c r="B22" s="4">
        <f>('COMB.N0000'!F21/'COMB.N0000'!F22)-1</f>
        <v>0.17707267144319339</v>
      </c>
      <c r="C22" s="4">
        <f>(DIAL.N0000!F21/DIAL.N0000!F22)-1</f>
        <v>1.7094017094017255E-2</v>
      </c>
      <c r="D22" s="4">
        <f>('CTC.N0000'!F21/'CTC.N0000'!F22)-1</f>
        <v>4.9664156319967345E-2</v>
      </c>
      <c r="E22" s="4">
        <f>(LIOC.N0000!F21/LIOC.N0000!F22)-1</f>
        <v>0.13704496788008558</v>
      </c>
      <c r="F22" s="4">
        <f>(ASPI!B21/ASPI!B22)-1</f>
        <v>8.0747056633911241E-2</v>
      </c>
    </row>
    <row r="23" spans="1:6" x14ac:dyDescent="0.25">
      <c r="A23" s="3">
        <v>45323</v>
      </c>
      <c r="B23" s="4">
        <f>('COMB.N0000'!F22/'COMB.N0000'!F23)-1</f>
        <v>8.5555555555555607E-2</v>
      </c>
      <c r="C23" s="4">
        <f>(DIAL.N0000!F22/DIAL.N0000!F23)-1</f>
        <v>0.125</v>
      </c>
      <c r="D23" s="4">
        <f>('CTC.N0000'!F22/'CTC.N0000'!F23)-1</f>
        <v>0.18072578707041576</v>
      </c>
      <c r="E23" s="4">
        <f>(LIOC.N0000!F22/LIOC.N0000!F23)-1</f>
        <v>0.11190476190476195</v>
      </c>
      <c r="F23" s="4">
        <f>(ASPI!B22/ASPI!B23)-1</f>
        <v>7.3940265229288427E-2</v>
      </c>
    </row>
    <row r="24" spans="1:6" x14ac:dyDescent="0.25">
      <c r="A24" s="2">
        <v>45292</v>
      </c>
      <c r="B24" s="4">
        <f>('COMB.N0000'!F23/'COMB.N0000'!F24)-1</f>
        <v>4.4083526682134444E-2</v>
      </c>
      <c r="C24" s="4">
        <f>(DIAL.N0000!F23/DIAL.N0000!F24)-1</f>
        <v>0.15555555555555567</v>
      </c>
      <c r="D24" s="4">
        <f>('CTC.N0000'!F23/'CTC.N0000'!F24)-1</f>
        <v>2.0853778213935303E-2</v>
      </c>
      <c r="E24" s="4">
        <f>(LIOC.N0000!F23/LIOC.N0000!F24)-1</f>
        <v>2.1897810218978186E-2</v>
      </c>
      <c r="F24" s="4">
        <f>(ASPI!B23/ASPI!B24)-1</f>
        <v>3.3487050425995202E-2</v>
      </c>
    </row>
    <row r="25" spans="1:6" x14ac:dyDescent="0.25">
      <c r="A25" s="3">
        <v>45261</v>
      </c>
      <c r="B25" s="4">
        <f>('COMB.N0000'!F24/'COMB.N0000'!F25)-1</f>
        <v>-9.7382198952879584E-2</v>
      </c>
      <c r="C25" s="4">
        <f>(DIAL.N0000!F24/DIAL.N0000!F25)-1</f>
        <v>0</v>
      </c>
      <c r="D25" s="4">
        <f>('CTC.N0000'!F24/'CTC.N0000'!F25)-1</f>
        <v>6.8414154652686854E-2</v>
      </c>
      <c r="E25" s="4">
        <f>(LIOC.N0000!F24/LIOC.N0000!F25)-1</f>
        <v>7.3529411764705621E-3</v>
      </c>
      <c r="F25" s="4">
        <f>(ASPI!B24/ASPI!B25)-1</f>
        <v>-3.2194936062533319E-2</v>
      </c>
    </row>
    <row r="26" spans="1:6" x14ac:dyDescent="0.25">
      <c r="A26" s="2">
        <v>45231</v>
      </c>
      <c r="B26" s="4">
        <f>('COMB.N0000'!F25/'COMB.N0000'!F26)-1</f>
        <v>9.644087256027567E-2</v>
      </c>
      <c r="C26" s="4">
        <f>(DIAL.N0000!F25/DIAL.N0000!F26)-1</f>
        <v>0</v>
      </c>
      <c r="D26" s="4">
        <f>('CTC.N0000'!F25/'CTC.N0000'!F26)-1</f>
        <v>-6.5104166666666297E-3</v>
      </c>
      <c r="E26" s="4">
        <f>(LIOC.N0000!F25/LIOC.N0000!F26)-1</f>
        <v>2.4570024570025328E-3</v>
      </c>
      <c r="F26" s="4">
        <f>(ASPI!B25/ASPI!B26)-1</f>
        <v>4.3239768143592539E-3</v>
      </c>
    </row>
    <row r="27" spans="1:6" x14ac:dyDescent="0.25">
      <c r="A27" s="3">
        <v>45200</v>
      </c>
      <c r="B27" s="4">
        <f>('COMB.N0000'!F26/'COMB.N0000'!F27)-1</f>
        <v>5.9610705596107039E-2</v>
      </c>
      <c r="C27" s="4">
        <f>(DIAL.N0000!F26/DIAL.N0000!F27)-1</f>
        <v>-4.2553191489361764E-2</v>
      </c>
      <c r="D27" s="4">
        <f>('CTC.N0000'!F26/'CTC.N0000'!F27)-1</f>
        <v>-2.3646071700991644E-2</v>
      </c>
      <c r="E27" s="4">
        <f>(LIOC.N0000!F26/LIOC.N0000!F27)-1</f>
        <v>-4.6838407494145251E-2</v>
      </c>
      <c r="F27" s="4">
        <f>(ASPI!B26/ASPI!B27)-1</f>
        <v>-4.3530207880675409E-3</v>
      </c>
    </row>
    <row r="28" spans="1:6" x14ac:dyDescent="0.25">
      <c r="A28" s="2">
        <v>45170</v>
      </c>
      <c r="B28" s="4">
        <f>('COMB.N0000'!F27/'COMB.N0000'!F28)-1</f>
        <v>-8.8691796008869228E-2</v>
      </c>
      <c r="C28" s="4">
        <f>(DIAL.N0000!F27/DIAL.N0000!F28)-1</f>
        <v>-0.13761467889908252</v>
      </c>
      <c r="D28" s="4">
        <f>('CTC.N0000'!F27/'CTC.N0000'!F28)-1</f>
        <v>-2.6726057906458767E-2</v>
      </c>
      <c r="E28" s="4">
        <f>(LIOC.N0000!F27/LIOC.N0000!F28)-1</f>
        <v>-8.1720430107526831E-2</v>
      </c>
      <c r="F28" s="4">
        <f>(ASPI!B27/ASPI!B28)-1</f>
        <v>-6.0989538808640442E-2</v>
      </c>
    </row>
    <row r="29" spans="1:6" x14ac:dyDescent="0.25">
      <c r="A29" s="3">
        <v>45139</v>
      </c>
      <c r="B29" s="4">
        <f>('COMB.N0000'!F28/'COMB.N0000'!F29)-1</f>
        <v>4.1570438799076292E-2</v>
      </c>
      <c r="C29" s="4">
        <f>(DIAL.N0000!F28/DIAL.N0000!F29)-1</f>
        <v>-5.2173913043478182E-2</v>
      </c>
      <c r="D29" s="4">
        <f>('CTC.N0000'!F28/'CTC.N0000'!F29)-1</f>
        <v>1.481667503766948E-2</v>
      </c>
      <c r="E29" s="4">
        <f>(LIOC.N0000!F28/LIOC.N0000!F29)-1</f>
        <v>-6.4102564102563875E-3</v>
      </c>
      <c r="F29" s="4">
        <f>(ASPI!B28/ASPI!B29)-1</f>
        <v>2.0601457500948994E-2</v>
      </c>
    </row>
    <row r="30" spans="1:6" x14ac:dyDescent="0.25">
      <c r="A30" s="2">
        <v>45108</v>
      </c>
      <c r="B30" s="4">
        <f>('COMB.N0000'!F29/'COMB.N0000'!F30)-1</f>
        <v>-6.7814854682454406E-2</v>
      </c>
      <c r="C30" s="4">
        <f>(DIAL.N0000!F29/DIAL.N0000!F30)-1</f>
        <v>4.5454545454545414E-2</v>
      </c>
      <c r="D30" s="4">
        <f>('CTC.N0000'!F29/'CTC.N0000'!F30)-1</f>
        <v>6.8419640461497178E-2</v>
      </c>
      <c r="E30" s="4">
        <f>(LIOC.N0000!F29/LIOC.N0000!F30)-1</f>
        <v>-0.10687022900763354</v>
      </c>
      <c r="F30" s="4">
        <f>(ASPI!B29/ASPI!B30)-1</f>
        <v>-2.3629280424915966E-2</v>
      </c>
    </row>
    <row r="31" spans="1:6" x14ac:dyDescent="0.25">
      <c r="A31" s="3">
        <v>45078</v>
      </c>
      <c r="B31" s="4">
        <f>('COMB.N0000'!F30/'COMB.N0000'!F31)-1</f>
        <v>0.36417033773861984</v>
      </c>
      <c r="C31" s="4">
        <f>(DIAL.N0000!F30/DIAL.N0000!F31)-1</f>
        <v>6.7961165048543659E-2</v>
      </c>
      <c r="D31" s="4">
        <f>('CTC.N0000'!F30/'CTC.N0000'!F31)-1</f>
        <v>0.13593416641267897</v>
      </c>
      <c r="E31" s="4">
        <f>(LIOC.N0000!F30/LIOC.N0000!F31)-1</f>
        <v>7.692307692307665E-3</v>
      </c>
      <c r="F31" s="4">
        <f>(ASPI!B30/ASPI!B31)-1</f>
        <v>0.20584351288527403</v>
      </c>
    </row>
    <row r="32" spans="1:6" x14ac:dyDescent="0.25">
      <c r="A32" s="2">
        <v>45047</v>
      </c>
      <c r="B32" s="4">
        <f>('COMB.N0000'!F31/'COMB.N0000'!F32)-1</f>
        <v>0.20105820105820094</v>
      </c>
      <c r="C32" s="4">
        <f>(DIAL.N0000!F31/DIAL.N0000!F32)-1</f>
        <v>1.980198019801982E-2</v>
      </c>
      <c r="D32" s="4">
        <f>('CTC.N0000'!F31/'CTC.N0000'!F32)-1</f>
        <v>3.6650868878357112E-2</v>
      </c>
      <c r="E32" s="4">
        <f>(LIOC.N0000!F31/LIOC.N0000!F32)-1</f>
        <v>9.7087378640776656E-3</v>
      </c>
      <c r="F32" s="4">
        <f>(ASPI!B31/ASPI!B32)-1</f>
        <v>0.10222383561451975</v>
      </c>
    </row>
    <row r="33" spans="1:6" x14ac:dyDescent="0.25">
      <c r="A33" s="3">
        <v>45017</v>
      </c>
      <c r="B33" s="4">
        <f>('COMB.N0000'!F32/'COMB.N0000'!F33)-1</f>
        <v>0</v>
      </c>
      <c r="C33" s="4">
        <f>(DIAL.N0000!F32/DIAL.N0000!F33)-1</f>
        <v>-8.1818181818181901E-2</v>
      </c>
      <c r="D33" s="4">
        <f>('CTC.N0000'!F32/'CTC.N0000'!F33)-1</f>
        <v>9.3642017968210034E-2</v>
      </c>
      <c r="E33" s="4">
        <f>(LIOC.N0000!F32/LIOC.N0000!F33)-1</f>
        <v>-0.21851289833080423</v>
      </c>
      <c r="F33" s="4">
        <f>(ASPI!B32/ASPI!B33)-1</f>
        <v>-4.631195307690672E-2</v>
      </c>
    </row>
    <row r="34" spans="1:6" x14ac:dyDescent="0.25">
      <c r="A34" s="2">
        <v>44986</v>
      </c>
      <c r="B34" s="4">
        <f>('COMB.N0000'!F33/'COMB.N0000'!F34)-1</f>
        <v>-0.10849056603773577</v>
      </c>
      <c r="C34" s="4">
        <f>(DIAL.N0000!F33/DIAL.N0000!F34)-1</f>
        <v>5.7692307692307709E-2</v>
      </c>
      <c r="D34" s="4">
        <f>('CTC.N0000'!F33/'CTC.N0000'!F34)-1</f>
        <v>6.2798384135145158E-2</v>
      </c>
      <c r="E34" s="4">
        <f>(LIOC.N0000!F33/LIOC.N0000!F34)-1</f>
        <v>-3.9358600583090375E-2</v>
      </c>
      <c r="F34" s="4">
        <f>(ASPI!B33/ASPI!B34)-1</f>
        <v>-3.4176639512143336E-2</v>
      </c>
    </row>
    <row r="35" spans="1:6" x14ac:dyDescent="0.25">
      <c r="A35" s="3">
        <v>44958</v>
      </c>
      <c r="B35" s="4">
        <f>('COMB.N0000'!F34/'COMB.N0000'!F35)-1</f>
        <v>-2.1538461538461506E-2</v>
      </c>
      <c r="C35" s="4">
        <f>(DIAL.N0000!F34/DIAL.N0000!F35)-1</f>
        <v>0.1685393258426966</v>
      </c>
      <c r="D35" s="4">
        <f>('CTC.N0000'!F34/'CTC.N0000'!F35)-1</f>
        <v>5.5426356589147296E-2</v>
      </c>
      <c r="E35" s="4">
        <f>(LIOC.N0000!F34/LIOC.N0000!F35)-1</f>
        <v>-0.13383838383838387</v>
      </c>
      <c r="F35" s="4">
        <f>(ASPI!B34/ASPI!B35)-1</f>
        <v>1.0729867914174074E-2</v>
      </c>
    </row>
    <row r="36" spans="1:6" x14ac:dyDescent="0.25">
      <c r="A36" s="2">
        <v>44927</v>
      </c>
      <c r="B36" s="4">
        <f>('COMB.N0000'!F35/'COMB.N0000'!F36)-1</f>
        <v>0.15658362989323837</v>
      </c>
      <c r="C36" s="4">
        <f>(DIAL.N0000!F35/DIAL.N0000!F36)-1</f>
        <v>-5.3191489361702149E-2</v>
      </c>
      <c r="D36" s="4">
        <f>('CTC.N0000'!F35/'CTC.N0000'!F36)-1</f>
        <v>7.8125E-3</v>
      </c>
      <c r="E36" s="4">
        <f>(LIOC.N0000!F35/LIOC.N0000!F36)-1</f>
        <v>-4.0000000000000036E-2</v>
      </c>
      <c r="F36" s="4">
        <f>(ASPI!B35/ASPI!B36)-1</f>
        <v>3.6457077982488428E-2</v>
      </c>
    </row>
    <row r="37" spans="1:6" x14ac:dyDescent="0.25">
      <c r="A37" s="3">
        <v>44896</v>
      </c>
      <c r="B37" s="4">
        <f>('COMB.N0000'!F36/'COMB.N0000'!F37)-1</f>
        <v>0.1195219123505975</v>
      </c>
      <c r="C37" s="4">
        <f>(DIAL.N0000!F36/DIAL.N0000!F37)-1</f>
        <v>0.10588235294117654</v>
      </c>
      <c r="D37" s="4">
        <f>('CTC.N0000'!F36/'CTC.N0000'!F37)-1</f>
        <v>2.4000000000000021E-2</v>
      </c>
      <c r="E37" s="4">
        <f>(LIOC.N0000!F36/LIOC.N0000!F37)-1</f>
        <v>1.726263871763245E-2</v>
      </c>
      <c r="F37" s="4">
        <f>(ASPI!B36/ASPI!B37)-1</f>
        <v>4.5820445106164343E-2</v>
      </c>
    </row>
    <row r="38" spans="1:6" x14ac:dyDescent="0.25">
      <c r="A38" s="2">
        <v>44866</v>
      </c>
      <c r="B38" s="4">
        <f>('COMB.N0000'!F37/'COMB.N0000'!F38)-1</f>
        <v>-2.3346303501945442E-2</v>
      </c>
      <c r="C38" s="4">
        <f>(DIAL.N0000!F37/DIAL.N0000!F38)-1</f>
        <v>-3.4090909090909172E-2</v>
      </c>
      <c r="D38" s="4">
        <f>('CTC.N0000'!F37/'CTC.N0000'!F38)-1</f>
        <v>4.0366208905534773E-2</v>
      </c>
      <c r="E38" s="4">
        <f>(LIOC.N0000!F37/LIOC.N0000!F38)-1</f>
        <v>6.9920844327176823E-2</v>
      </c>
      <c r="F38" s="4">
        <f>(ASPI!B37/ASPI!B38)-1</f>
        <v>-1.8675957060441117E-2</v>
      </c>
    </row>
    <row r="39" spans="1:6" x14ac:dyDescent="0.25">
      <c r="A39" s="3">
        <v>44835</v>
      </c>
      <c r="B39" s="4">
        <f>('COMB.N0000'!F38/'COMB.N0000'!F39)-1</f>
        <v>2.3904382470119501E-2</v>
      </c>
      <c r="C39" s="4">
        <f>(DIAL.N0000!F38/DIAL.N0000!F39)-1</f>
        <v>6.024096385542177E-2</v>
      </c>
      <c r="D39" s="4">
        <f>('CTC.N0000'!F38/'CTC.N0000'!F39)-1</f>
        <v>-7.7188940092165925E-2</v>
      </c>
      <c r="E39" s="4">
        <f>(LIOC.N0000!F38/LIOC.N0000!F39)-1</f>
        <v>3.12925170068028E-2</v>
      </c>
      <c r="F39" s="4">
        <f>(ASPI!B38/ASPI!B39)-1</f>
        <v>5.704381225180688E-3</v>
      </c>
    </row>
    <row r="40" spans="1:6" x14ac:dyDescent="0.25">
      <c r="A40" s="2">
        <v>44805</v>
      </c>
      <c r="B40" s="4">
        <f>('COMB.N0000'!F39/'COMB.N0000'!F40)-1</f>
        <v>-8.7272727272727169E-2</v>
      </c>
      <c r="C40" s="4">
        <f>(DIAL.N0000!F39/DIAL.N0000!F40)-1</f>
        <v>-3.4883720930232398E-2</v>
      </c>
      <c r="D40" s="4">
        <f>('CTC.N0000'!F39/'CTC.N0000'!F40)-1</f>
        <v>-7.8556263269639048E-2</v>
      </c>
      <c r="E40" s="4">
        <f>(LIOC.N0000!F39/LIOC.N0000!F40)-1</f>
        <v>-0.36363636363636365</v>
      </c>
      <c r="F40" s="4">
        <f>(ASPI!B39/ASPI!B40)-1</f>
        <v>-0.133813375597997</v>
      </c>
    </row>
    <row r="41" spans="1:6" x14ac:dyDescent="0.25">
      <c r="A41" s="3">
        <v>44774</v>
      </c>
      <c r="B41" s="4">
        <f>('COMB.N0000'!F40/'COMB.N0000'!F41)-1</f>
        <v>5.9730250481695668E-2</v>
      </c>
      <c r="C41" s="4">
        <f>(DIAL.N0000!F40/DIAL.N0000!F41)-1</f>
        <v>2.3809523809523725E-2</v>
      </c>
      <c r="D41" s="4">
        <f>('CTC.N0000'!F40/'CTC.N0000'!F41)-1</f>
        <v>0.14366653176851485</v>
      </c>
      <c r="E41" s="4">
        <f>(LIOC.N0000!F40/LIOC.N0000!F41)-1</f>
        <v>0.61087866108786604</v>
      </c>
      <c r="F41" s="4">
        <f>(ASPI!B40/ASPI!B41)-1</f>
        <v>9.4776724886786123E-2</v>
      </c>
    </row>
    <row r="42" spans="1:6" x14ac:dyDescent="0.25">
      <c r="A42" s="2">
        <v>44743</v>
      </c>
      <c r="B42" s="4">
        <f>('COMB.N0000'!F41/'COMB.N0000'!F42)-1</f>
        <v>-1.5180265654649028E-2</v>
      </c>
      <c r="C42" s="4">
        <f>(DIAL.N0000!F41/DIAL.N0000!F42)-1</f>
        <v>-6.6666666666666652E-2</v>
      </c>
      <c r="D42" s="4">
        <f>('CTC.N0000'!F41/'CTC.N0000'!F42)-1</f>
        <v>5.5531824006834762E-2</v>
      </c>
      <c r="E42" s="4">
        <f>(LIOC.N0000!F41/LIOC.N0000!F42)-1</f>
        <v>0.98945615982241963</v>
      </c>
      <c r="F42" s="4">
        <f>(ASPI!B41/ASPI!B42)-1</f>
        <v>0.17334678540708692</v>
      </c>
    </row>
    <row r="43" spans="1:6" x14ac:dyDescent="0.25">
      <c r="A43" s="3">
        <v>44713</v>
      </c>
      <c r="B43" s="4">
        <f>('COMB.N0000'!F42/'COMB.N0000'!F43)-1</f>
        <v>4.1501976284584963E-2</v>
      </c>
      <c r="C43" s="4">
        <f>(DIAL.N0000!F42/DIAL.N0000!F43)-1</f>
        <v>5.8823529411764719E-2</v>
      </c>
      <c r="D43" s="4">
        <f>('CTC.N0000'!F42/'CTC.N0000'!F43)-1</f>
        <v>3.8593481989708245E-3</v>
      </c>
      <c r="E43" s="4">
        <f>(LIOC.N0000!F42/LIOC.N0000!F43)-1</f>
        <v>0.24619640387275243</v>
      </c>
      <c r="F43" s="4">
        <f>(ASPI!B42/ASPI!B43)-1</f>
        <v>5.0764919186043311E-2</v>
      </c>
    </row>
    <row r="44" spans="1:6" x14ac:dyDescent="0.25">
      <c r="A44" s="2">
        <v>44682</v>
      </c>
      <c r="B44" s="4">
        <f>('COMB.N0000'!F43/'COMB.N0000'!F44)-1</f>
        <v>-6.1224489795918324E-2</v>
      </c>
      <c r="C44" s="4">
        <f>(DIAL.N0000!F43/DIAL.N0000!F44)-1</f>
        <v>-9.5744680851063912E-2</v>
      </c>
      <c r="D44" s="4">
        <f>('CTC.N0000'!F43/'CTC.N0000'!F44)-1</f>
        <v>-8.4772370486656201E-2</v>
      </c>
      <c r="E44" s="4">
        <f>(LIOC.N0000!F43/LIOC.N0000!F44)-1</f>
        <v>0.2980251346499101</v>
      </c>
      <c r="F44" s="4">
        <f>(ASPI!B43/ASPI!B44)-1</f>
        <v>-9.2555706707744934E-2</v>
      </c>
    </row>
    <row r="45" spans="1:6" x14ac:dyDescent="0.25">
      <c r="A45" s="3">
        <v>44652</v>
      </c>
      <c r="B45" s="4">
        <f>('COMB.N0000'!F44/'COMB.N0000'!F45)-1</f>
        <v>4.6601941747572706E-2</v>
      </c>
      <c r="C45" s="4">
        <f>(DIAL.N0000!F44/DIAL.N0000!F45)-1</f>
        <v>4.4444444444444509E-2</v>
      </c>
      <c r="D45" s="4">
        <f>('CTC.N0000'!F44/'CTC.N0000'!F45)-1</f>
        <v>3.8728088055442367E-2</v>
      </c>
      <c r="E45" s="4">
        <f>(LIOC.N0000!F44/LIOC.N0000!F45)-1</f>
        <v>1.2103174603174605</v>
      </c>
      <c r="F45" s="4">
        <f>(ASPI!B44/ASPI!B45)-1</f>
        <v>6.3459273424568474E-2</v>
      </c>
    </row>
    <row r="46" spans="1:6" x14ac:dyDescent="0.25">
      <c r="A46" s="2">
        <v>44621</v>
      </c>
      <c r="B46" s="4">
        <f>('COMB.N0000'!F45/'COMB.N0000'!F46)-1</f>
        <v>-0.17862838915470503</v>
      </c>
      <c r="C46" s="4">
        <f>(DIAL.N0000!F45/DIAL.N0000!F46)-1</f>
        <v>-9.9999999999999978E-2</v>
      </c>
      <c r="D46" s="4">
        <f>('CTC.N0000'!F45/'CTC.N0000'!F46)-1</f>
        <v>6.4208242950108518E-2</v>
      </c>
      <c r="E46" s="4">
        <f>(LIOC.N0000!F45/LIOC.N0000!F46)-1</f>
        <v>-0.18181818181818188</v>
      </c>
      <c r="F46" s="4">
        <f>(ASPI!B45/ASPI!B46)-1</f>
        <v>-0.13811019242639022</v>
      </c>
    </row>
    <row r="47" spans="1:6" x14ac:dyDescent="0.25">
      <c r="A47" s="3">
        <v>44593</v>
      </c>
      <c r="B47" s="4">
        <f>('COMB.N0000'!F46/'COMB.N0000'!F47)-1</f>
        <v>-0.23443223443223449</v>
      </c>
      <c r="C47" s="4">
        <f>(DIAL.N0000!F46/DIAL.N0000!F47)-1</f>
        <v>-0.14529914529914523</v>
      </c>
      <c r="D47" s="4">
        <f>('CTC.N0000'!F46/'CTC.N0000'!F47)-1</f>
        <v>-0.27968749999999998</v>
      </c>
      <c r="E47" s="4">
        <f>(LIOC.N0000!F46/LIOC.N0000!F47)-1</f>
        <v>-0.46527777777777779</v>
      </c>
      <c r="F47" s="4">
        <f>(ASPI!B46/ASPI!B47)-1</f>
        <v>-0.23596252874000045</v>
      </c>
    </row>
    <row r="48" spans="1:6" x14ac:dyDescent="0.25">
      <c r="A48" s="2">
        <v>44562</v>
      </c>
      <c r="B48" s="4">
        <f>('COMB.N0000'!F47/'COMB.N0000'!F48)-1</f>
        <v>-8.4745762711863071E-3</v>
      </c>
      <c r="C48" s="4">
        <f>(DIAL.N0000!F47/DIAL.N0000!F48)-1</f>
        <v>6.3636363636363491E-2</v>
      </c>
      <c r="D48" s="4">
        <f>('CTC.N0000'!F47/'CTC.N0000'!F48)-1</f>
        <v>-8.5714285714285743E-2</v>
      </c>
      <c r="E48" s="4">
        <f>(LIOC.N0000!F47/LIOC.N0000!F48)-1</f>
        <v>-0.10419906687402791</v>
      </c>
      <c r="F48" s="4">
        <f>(ASPI!B47/ASPI!B48)-1</f>
        <v>-0.11003958645605127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4A8F-BD9B-4492-959A-5DBC577E9D7E}">
  <dimension ref="A1:J14"/>
  <sheetViews>
    <sheetView tabSelected="1" topLeftCell="B1" zoomScale="90" zoomScaleNormal="90" workbookViewId="0">
      <selection activeCell="H16" sqref="H16"/>
    </sheetView>
  </sheetViews>
  <sheetFormatPr defaultRowHeight="15" x14ac:dyDescent="0.25"/>
  <cols>
    <col min="1" max="1" width="31.90625" bestFit="1" customWidth="1"/>
    <col min="2" max="2" width="12" bestFit="1" customWidth="1"/>
    <col min="3" max="3" width="10.54296875" bestFit="1" customWidth="1"/>
    <col min="4" max="4" width="10.1796875" bestFit="1" customWidth="1"/>
    <col min="5" max="5" width="10.81640625" bestFit="1" customWidth="1"/>
    <col min="6" max="6" width="18.36328125" customWidth="1"/>
    <col min="7" max="7" width="12.90625" customWidth="1"/>
    <col min="8" max="8" width="63.6328125" bestFit="1" customWidth="1"/>
    <col min="9" max="9" width="19.26953125" bestFit="1" customWidth="1"/>
    <col min="10" max="10" width="23.90625" bestFit="1" customWidth="1"/>
  </cols>
  <sheetData>
    <row r="1" spans="1:10" x14ac:dyDescent="0.25">
      <c r="A1" s="7"/>
      <c r="B1" s="8" t="s">
        <v>352</v>
      </c>
      <c r="C1" s="8" t="s">
        <v>353</v>
      </c>
      <c r="D1" s="8" t="s">
        <v>354</v>
      </c>
      <c r="E1" s="8" t="s">
        <v>355</v>
      </c>
      <c r="F1" s="8" t="s">
        <v>356</v>
      </c>
      <c r="G1" s="7"/>
      <c r="H1" s="7"/>
    </row>
    <row r="2" spans="1:10" x14ac:dyDescent="0.25">
      <c r="A2" s="9" t="s">
        <v>347</v>
      </c>
      <c r="B2" s="10">
        <f>AVERAGE(Returns!B3:B48)</f>
        <v>2.5958676455348106E-2</v>
      </c>
      <c r="C2" s="10">
        <f>AVERAGE(Returns!C3:C48)</f>
        <v>2.6947241871233173E-2</v>
      </c>
      <c r="D2" s="10">
        <f>AVERAGE(Returns!D3:D48)</f>
        <v>1.7245981100674993E-2</v>
      </c>
      <c r="E2" s="10">
        <f>AVERAGE(Returns!E3:E48)</f>
        <v>4.4152060923842835E-2</v>
      </c>
      <c r="F2" s="10">
        <f>AVERAGE(Returns!F3:F48)</f>
        <v>1.6147520882240477E-2</v>
      </c>
      <c r="G2" s="7"/>
      <c r="H2" s="7"/>
    </row>
    <row r="3" spans="1:10" x14ac:dyDescent="0.25">
      <c r="A3" s="9" t="s">
        <v>348</v>
      </c>
      <c r="B3" s="11">
        <f>_xlfn.STDEV.S(Returns!B3:B48)</f>
        <v>0.10955141268604843</v>
      </c>
      <c r="C3" s="11">
        <f>_xlfn.STDEV.S(Returns!C3:C48)</f>
        <v>0.10185523430222067</v>
      </c>
      <c r="D3" s="11">
        <f>_xlfn.STDEV.S(Returns!D3:D48)</f>
        <v>7.3035382370606722E-2</v>
      </c>
      <c r="E3" s="11">
        <f>_xlfn.STDEV.S(Returns!E3:E48)</f>
        <v>0.27731881293502247</v>
      </c>
      <c r="F3" s="11">
        <f>_xlfn.STDEV.S(Returns!F3:F48)</f>
        <v>8.4997706422079364E-2</v>
      </c>
      <c r="G3" s="7"/>
      <c r="H3" s="7"/>
    </row>
    <row r="4" spans="1:10" x14ac:dyDescent="0.25">
      <c r="A4" s="9" t="s">
        <v>349</v>
      </c>
      <c r="B4" s="11">
        <f>SLOPE(Returns!B3:B48,Returns!$F$3:$F$48)</f>
        <v>1.04810105278287</v>
      </c>
      <c r="C4" s="11">
        <f>SLOPE(Returns!C3:C48,Returns!$F$3:$F$48)</f>
        <v>0.59085127690299688</v>
      </c>
      <c r="D4" s="11">
        <f>SLOPE(Returns!D3:D48,Returns!$F$3:$F$48)</f>
        <v>0.58276659691593669</v>
      </c>
      <c r="E4" s="11">
        <f>SLOPE(Returns!E3:E48,Returns!$F$3:$F$48)</f>
        <v>1.6992353536857325</v>
      </c>
      <c r="F4" s="7"/>
      <c r="G4" s="7"/>
      <c r="H4" s="7"/>
    </row>
    <row r="5" spans="1:10" x14ac:dyDescent="0.25">
      <c r="A5" s="9" t="s">
        <v>350</v>
      </c>
      <c r="B5" s="12">
        <f>(B2-0.5%)/B4</f>
        <v>1.9996808895191533E-2</v>
      </c>
      <c r="C5" s="12">
        <f t="shared" ref="C5:E5" si="0">(C2-0.5%)/C4</f>
        <v>3.7145120488309216E-2</v>
      </c>
      <c r="D5" s="12">
        <f t="shared" si="0"/>
        <v>2.101352611059391E-2</v>
      </c>
      <c r="E5" s="12">
        <f t="shared" si="0"/>
        <v>2.3040987723636941E-2</v>
      </c>
      <c r="F5" s="7"/>
      <c r="G5" s="7"/>
      <c r="H5" s="7"/>
    </row>
    <row r="6" spans="1:10" x14ac:dyDescent="0.25">
      <c r="A6" s="9" t="s">
        <v>351</v>
      </c>
      <c r="B6" s="10">
        <f>_xlfn.NORM.INV(0.05,B2,B3)</f>
        <v>-0.15423736203895622</v>
      </c>
      <c r="C6" s="10">
        <f t="shared" ref="C6:E6" si="1">_xlfn.NORM.INV(0.05,C2,C3)</f>
        <v>-0.14058970969476653</v>
      </c>
      <c r="D6" s="10">
        <f t="shared" si="1"/>
        <v>-0.10288653248740512</v>
      </c>
      <c r="E6" s="10">
        <f t="shared" si="1"/>
        <v>-0.41199679435420583</v>
      </c>
      <c r="F6" s="10">
        <f>_xlfn.NORM.INV(0.05,F2,F3)</f>
        <v>-0.12366126480867323</v>
      </c>
      <c r="G6" s="7"/>
      <c r="H6" s="7"/>
    </row>
    <row r="7" spans="1:10" x14ac:dyDescent="0.25">
      <c r="A7" s="7"/>
      <c r="B7" s="7"/>
      <c r="C7" s="7"/>
      <c r="D7" s="7"/>
      <c r="E7" s="7"/>
      <c r="F7" s="7"/>
      <c r="G7" s="7"/>
      <c r="H7" s="7"/>
    </row>
    <row r="8" spans="1:10" ht="18" customHeight="1" x14ac:dyDescent="0.25">
      <c r="A8" s="13" t="s">
        <v>357</v>
      </c>
      <c r="B8" s="14" t="s">
        <v>358</v>
      </c>
      <c r="C8" s="14" t="s">
        <v>359</v>
      </c>
      <c r="D8" s="14" t="s">
        <v>360</v>
      </c>
      <c r="E8" s="14" t="s">
        <v>361</v>
      </c>
      <c r="F8" s="14" t="s">
        <v>365</v>
      </c>
      <c r="G8" s="14" t="s">
        <v>366</v>
      </c>
      <c r="H8" s="14" t="s">
        <v>367</v>
      </c>
      <c r="I8" s="14" t="s">
        <v>368</v>
      </c>
      <c r="J8" s="14" t="s">
        <v>369</v>
      </c>
    </row>
    <row r="9" spans="1:10" x14ac:dyDescent="0.25">
      <c r="A9" s="13" t="s">
        <v>362</v>
      </c>
      <c r="B9" s="15">
        <v>0.25</v>
      </c>
      <c r="C9" s="15">
        <v>0.25</v>
      </c>
      <c r="D9" s="15">
        <v>0.25</v>
      </c>
      <c r="E9" s="15">
        <v>0.25</v>
      </c>
      <c r="F9" s="10">
        <f>SUMPRODUCT($B$2:$E$2,B9:E9)</f>
        <v>2.8575990087774776E-2</v>
      </c>
      <c r="G9" s="11">
        <f>SUMPRODUCT($B$4:$E$4,B9:E9)</f>
        <v>0.98023857007188397</v>
      </c>
      <c r="H9" s="10">
        <v>8.0000000000000002E-3</v>
      </c>
      <c r="I9" s="16">
        <f>(F9-H9)/G9</f>
        <v>2.0990798277062159E-2</v>
      </c>
      <c r="J9" s="17">
        <f>SUMPRODUCT($B$6:$E$6,B9:E9)</f>
        <v>-0.20242759964383344</v>
      </c>
    </row>
    <row r="10" spans="1:10" x14ac:dyDescent="0.25">
      <c r="A10" s="13" t="s">
        <v>363</v>
      </c>
      <c r="B10" s="15">
        <v>0.4</v>
      </c>
      <c r="C10" s="15">
        <v>0.2</v>
      </c>
      <c r="D10" s="15">
        <v>0.3</v>
      </c>
      <c r="E10" s="15">
        <v>0.1</v>
      </c>
      <c r="F10" s="10">
        <f>SUMPRODUCT($B$2:$E$2,B10:E10)</f>
        <v>2.5361919378972662E-2</v>
      </c>
      <c r="G10" s="11">
        <f t="shared" ref="G10:G11" si="2">SUMPRODUCT($B$4:$E$4,B10:E10)</f>
        <v>0.88216419093710174</v>
      </c>
      <c r="H10" s="10">
        <v>8.0000000000000002E-3</v>
      </c>
      <c r="I10" s="16">
        <f t="shared" ref="I10:I11" si="3">(F10-H10)/G10</f>
        <v>1.9681052073230849E-2</v>
      </c>
      <c r="J10" s="17">
        <f t="shared" ref="J10:J11" si="4">SUMPRODUCT($B$6:$E$6,B10:E10)</f>
        <v>-0.16187852593617791</v>
      </c>
    </row>
    <row r="11" spans="1:10" x14ac:dyDescent="0.25">
      <c r="A11" s="13" t="s">
        <v>364</v>
      </c>
      <c r="B11" s="15">
        <v>0.15</v>
      </c>
      <c r="C11" s="15">
        <v>0.1</v>
      </c>
      <c r="D11" s="15">
        <v>0.1</v>
      </c>
      <c r="E11" s="15">
        <v>0.65</v>
      </c>
      <c r="F11" s="10">
        <f>SUMPRODUCT($B$2:$E$2,B11:E11)</f>
        <v>3.7011963365990871E-2</v>
      </c>
      <c r="G11" s="11">
        <f t="shared" si="2"/>
        <v>1.3790799251950501</v>
      </c>
      <c r="H11" s="10">
        <v>8.0000000000000002E-3</v>
      </c>
      <c r="I11" s="16">
        <f t="shared" si="3"/>
        <v>2.1037187791626773E-2</v>
      </c>
      <c r="J11" s="17">
        <f t="shared" si="4"/>
        <v>-0.31528114485429443</v>
      </c>
    </row>
    <row r="12" spans="1:10" x14ac:dyDescent="0.25">
      <c r="A12" s="7"/>
      <c r="B12" s="7"/>
      <c r="C12" s="7"/>
      <c r="D12" s="7"/>
      <c r="E12" s="7"/>
      <c r="F12" s="7"/>
      <c r="G12" s="7"/>
      <c r="H12" s="7"/>
    </row>
    <row r="13" spans="1:10" x14ac:dyDescent="0.25">
      <c r="A13" s="7"/>
      <c r="B13" s="7"/>
      <c r="C13" s="7"/>
      <c r="D13" s="7"/>
      <c r="E13" s="7"/>
      <c r="F13" s="7"/>
      <c r="G13" s="7"/>
      <c r="H13" s="7"/>
    </row>
    <row r="14" spans="1:10" x14ac:dyDescent="0.25">
      <c r="A14" s="7"/>
      <c r="B14" s="7"/>
      <c r="C14" s="7"/>
      <c r="D14" s="7"/>
      <c r="E14" s="7"/>
      <c r="F14" s="7"/>
      <c r="G14" s="7"/>
      <c r="H14" s="7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a I d n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B o h 2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I d n W 7 W q Z l z G A Q A A X h A A A B M A H A B G b 3 J t d W x h c y 9 T Z W N 0 a W 9 u M S 5 t I K I Y A C i g F A A A A A A A A A A A A A A A A A A A A A A A A A A A A O 2 W w W r b Q B C G 7 w a / w 7 C 5 S K A K 7 L g p t P h Q 5 J Y U Q g m V m h 5 s H 9 b W N B J Z 7 Z S d V e J g / O 7 d t R U n a Z x D Q b 6 0 0 k G C + W f + m d V 8 h 2 V c 2 p I 0 p L v v 4 E O / 1 + 9 x I Q 3 m k B a I d g B j U G j 7 P X B P S r V Z o o t 8 W i 1 R x T / I 3 C y I b o L P p c I 4 I W 1 R W w 5 E 8 n 7 2 n d G w f 8 8 m d K c V y Z x n 1 s g c O V 4 p F m E E u l Y q A m t q D K P G 3 f c b O v d d m / X 0 q 6 x w L H Z j i P l m O p F W z p v k E 3 F p q C L r 5 j x H 5 2 t Y u M p M L t w k j d L E g 5 1 v B N M m / l G p d C m V N D z 2 7 e f h 3 j I p p L 5 2 j t n 9 L 3 y 0 y 4 z U / J N M l Z C q K + 1 F D g 7 0 j 9 Z r c Y m m p F y 4 g 7 k s y K X F T Q R r 4 S Z H O C + v i w f F 4 s p u F R + E 4 B v H 4 Y O k 6 2 q B 5 r H s g u 6 e J + x r X y h P S h N F j K + q m V 8 F X J F y 2 h d t z 0 a x P 9 V W S v 3 y D 0 t Z b T T d o n n V 9 k K y h a 1 3 D n 7 2 F x N P 5 D 0 3 C c / t N 2 G / V + q D e 3 i K 5 E l D A w T D U L R N J g S D s K O z o 7 M F O k + P Q e e w o 7 O j s w 0 6 R 8 e g 8 7 S j s 6 O z D T r f H o P O U U d n R 2 c b d J 6 1 S W d R s i V T O i j e 3 E p V / w 9 X 0 A N b 2 t N 6 5 f / B H + v 9 6 w W 9 O / K C / v V b W J s L + g 1 Q S w E C L Q A U A A I A C A B o h 2 d b + W E H 9 K M A A A D 2 A A A A E g A A A A A A A A A A A A A A A A A A A A A A Q 2 9 u Z m l n L 1 B h Y 2 t h Z 2 U u e G 1 s U E s B A i 0 A F A A C A A g A a I d n W w / K 6 a u k A A A A 6 Q A A A B M A A A A A A A A A A A A A A A A A 7 w A A A F t D b 2 5 0 Z W 5 0 X 1 R 5 c G V z X S 5 4 b W x Q S w E C L Q A U A A I A C A B o h 2 d b t a p m X M Y B A A B e E A A A E w A A A A A A A A A A A A A A A A D g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V Q A A A A A A A B 5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T I 4 M m R h Y i 1 i N z g 4 L T Q 4 Z T c t Y m U 2 M i 1 h M j Q z N G V h N D R m O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2 h l Z X Q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G V y a W 9 k J n F 1 b 3 Q 7 L C Z x d W 9 0 O 0 R h d G U g S G l n a C Z x d W 9 0 O y w m c X V v d D t I a W d o I C h S c y 4 p J n F 1 b 3 Q 7 L C Z x d W 9 0 O 0 R h d G U g T G 9 3 I C h S c y 4 p J n F 1 b 3 Q 7 L C Z x d W 9 0 O 0 x v d y A o U n M u K S Z x d W 9 0 O y w m c X V v d D t D b G 9 z Z S A o U n M u K S Z x d W 9 0 O y w m c X V v d D t U c m F k Z S B W b 2 w m c X V v d D s s J n F 1 b 3 Q 7 U 2 h h c m U g V m 9 s J n F 1 b 3 Q 7 L C Z x d W 9 0 O 1 R 1 c m 5 v d m V y I C h S c y 4 p J n F 1 b 3 Q 7 L C Z x d W 9 0 O 0 x h c 3 Q g V H J h Z G V k I E R h d G U m c X V v d D s s J n F 1 b 3 Q 7 R G F 5 c y B U c m F k Z W Q m c X V v d D t d I i A v P j x F b n R y e S B U e X B l P S J G a W x s Q 2 9 s d W 1 u V H l w Z X M i I F Z h b H V l P S J z Q 1 F Z R k J n V U Z B d 0 1 G Q m d N P S I g L z 4 8 R W 5 0 c n k g V H l w Z T 0 i R m l s b E x h c 3 R V c G R h d G V k I i B W Y W x 1 Z T 0 i Z D I w M j U t M T E t M D Z U M T U 6 M z I 6 M j c u M D k 4 O T Y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2 h h b m d l Z C B U e X B l L n t Q Z X J p b 2 Q s M H 0 m c X V v d D s s J n F 1 b 3 Q 7 U 2 V j d G l v b j E v U 2 h l Z X Q x L 0 N o Y W 5 n Z W Q g V H l w Z S 5 7 R G F 0 Z S B I a W d o L D F 9 J n F 1 b 3 Q 7 L C Z x d W 9 0 O 1 N l Y 3 R p b 2 4 x L 1 N o Z W V 0 M S 9 D a G F u Z 2 V k I F R 5 c G U u e 0 h p Z 2 g g K F J z L i k s M n 0 m c X V v d D s s J n F 1 b 3 Q 7 U 2 V j d G l v b j E v U 2 h l Z X Q x L 0 N o Y W 5 n Z W Q g V H l w Z S 5 7 R G F 0 Z S B M b 3 c g K F J z L i k s M 3 0 m c X V v d D s s J n F 1 b 3 Q 7 U 2 V j d G l v b j E v U 2 h l Z X Q x L 0 N o Y W 5 n Z W Q g V H l w Z S 5 7 T G 9 3 I C h S c y 4 p L D R 9 J n F 1 b 3 Q 7 L C Z x d W 9 0 O 1 N l Y 3 R p b 2 4 x L 1 N o Z W V 0 M S 9 D a G F u Z 2 V k I F R 5 c G U u e 0 N s b 3 N l I C h S c y 4 p L D V 9 J n F 1 b 3 Q 7 L C Z x d W 9 0 O 1 N l Y 3 R p b 2 4 x L 1 N o Z W V 0 M S 9 D a G F u Z 2 V k I F R 5 c G U u e 1 R y Y W R l I F Z v b C w 2 f S Z x d W 9 0 O y w m c X V v d D t T Z W N 0 a W 9 u M S 9 T a G V l d D E v Q 2 h h b m d l Z C B U e X B l L n t T a G F y Z S B W b 2 w s N 3 0 m c X V v d D s s J n F 1 b 3 Q 7 U 2 V j d G l v b j E v U 2 h l Z X Q x L 0 N o Y W 5 n Z W Q g V H l w Z S 5 7 V H V y b m 9 2 Z X I g K F J z L i k s O H 0 m c X V v d D s s J n F 1 b 3 Q 7 U 2 V j d G l v b j E v U 2 h l Z X Q x L 0 N o Y W 5 n Z W Q g V H l w Z S 5 7 T G F z d C B U c m F k Z W Q g R G F 0 Z S w 5 f S Z x d W 9 0 O y w m c X V v d D t T Z W N 0 a W 9 u M S 9 T a G V l d D E v Q 2 h h b m d l Z C B U e X B l L n t E Y X l z I F R y Y W R l Z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N o Z W V 0 M S 9 D a G F u Z 2 V k I F R 5 c G U u e 1 B l c m l v Z C w w f S Z x d W 9 0 O y w m c X V v d D t T Z W N 0 a W 9 u M S 9 T a G V l d D E v Q 2 h h b m d l Z C B U e X B l L n t E Y X R l I E h p Z 2 g s M X 0 m c X V v d D s s J n F 1 b 3 Q 7 U 2 V j d G l v b j E v U 2 h l Z X Q x L 0 N o Y W 5 n Z W Q g V H l w Z S 5 7 S G l n a C A o U n M u K S w y f S Z x d W 9 0 O y w m c X V v d D t T Z W N 0 a W 9 u M S 9 T a G V l d D E v Q 2 h h b m d l Z C B U e X B l L n t E Y X R l I E x v d y A o U n M u K S w z f S Z x d W 9 0 O y w m c X V v d D t T Z W N 0 a W 9 u M S 9 T a G V l d D E v Q 2 h h b m d l Z C B U e X B l L n t M b 3 c g K F J z L i k s N H 0 m c X V v d D s s J n F 1 b 3 Q 7 U 2 V j d G l v b j E v U 2 h l Z X Q x L 0 N o Y W 5 n Z W Q g V H l w Z S 5 7 Q 2 x v c 2 U g K F J z L i k s N X 0 m c X V v d D s s J n F 1 b 3 Q 7 U 2 V j d G l v b j E v U 2 h l Z X Q x L 0 N o Y W 5 n Z W Q g V H l w Z S 5 7 V H J h Z G U g V m 9 s L D Z 9 J n F 1 b 3 Q 7 L C Z x d W 9 0 O 1 N l Y 3 R p b 2 4 x L 1 N o Z W V 0 M S 9 D a G F u Z 2 V k I F R 5 c G U u e 1 N o Y X J l I F Z v b C w 3 f S Z x d W 9 0 O y w m c X V v d D t T Z W N 0 a W 9 u M S 9 T a G V l d D E v Q 2 h h b m d l Z C B U e X B l L n t U d X J u b 3 Z l c i A o U n M u K S w 4 f S Z x d W 9 0 O y w m c X V v d D t T Z W N 0 a W 9 u M S 9 T a G V l d D E v Q 2 h h b m d l Z C B U e X B l L n t M Y X N 0 I F R y Y W R l Z C B E Y X R l L D l 9 J n F 1 b 3 Q 7 L C Z x d W 9 0 O 1 N l Y 3 R p b 2 4 x L 1 N o Z W V 0 M S 9 D a G F u Z 2 V k I F R 5 c G U u e 0 R h e X M g V H J h Z G V k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T a G V l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N l N T g 2 Y W Y t N T Q z Y y 0 0 O T Q y L W E 5 Z D M t O W F i M j M z N 2 U x Z D d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G V y a W 9 k J n F 1 b 3 Q 7 L C Z x d W 9 0 O 0 R h d G U g S G l n a C Z x d W 9 0 O y w m c X V v d D t I a W d o I C h S c y 4 p J n F 1 b 3 Q 7 L C Z x d W 9 0 O 0 R h d G U g T G 9 3 I C h S c y 4 p J n F 1 b 3 Q 7 L C Z x d W 9 0 O 0 x v d y A o U n M u K S Z x d W 9 0 O y w m c X V v d D t D b G 9 z Z S A o U n M u K S Z x d W 9 0 O y w m c X V v d D t U c m F k Z S B W b 2 w m c X V v d D s s J n F 1 b 3 Q 7 U 2 h h c m U g V m 9 s J n F 1 b 3 Q 7 L C Z x d W 9 0 O 1 R 1 c m 5 v d m V y I C h S c y 4 p J n F 1 b 3 Q 7 L C Z x d W 9 0 O 0 x h c 3 Q g V H J h Z G V k I E R h d G U m c X V v d D s s J n F 1 b 3 Q 7 R G F 5 c y B U c m F k Z W Q m c X V v d D t d I i A v P j x F b n R y e S B U e X B l P S J G a W x s Q 2 9 s d W 1 u V H l w Z X M i I F Z h b H V l P S J z Q 1 F Z R k J n V U Z B d 0 1 G Q m d N P S I g L z 4 8 R W 5 0 c n k g V H l w Z T 0 i R m l s b E x h c 3 R V c G R h d G V k I i B W Y W x 1 Z T 0 i Z D I w M j U t M T E t M D Z U M T Y 6 M D E 6 N D c u N z Y x O T g 3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g K D I p L 0 N o Y W 5 n Z W Q g V H l w Z S 5 7 U G V y a W 9 k L D B 9 J n F 1 b 3 Q 7 L C Z x d W 9 0 O 1 N l Y 3 R p b 2 4 x L 1 N o Z W V 0 M S A o M i k v Q 2 h h b m d l Z C B U e X B l L n t E Y X R l I E h p Z 2 g s M X 0 m c X V v d D s s J n F 1 b 3 Q 7 U 2 V j d G l v b j E v U 2 h l Z X Q x I C g y K S 9 D a G F u Z 2 V k I F R 5 c G U u e 0 h p Z 2 g g K F J z L i k s M n 0 m c X V v d D s s J n F 1 b 3 Q 7 U 2 V j d G l v b j E v U 2 h l Z X Q x I C g y K S 9 D a G F u Z 2 V k I F R 5 c G U u e 0 R h d G U g T G 9 3 I C h S c y 4 p L D N 9 J n F 1 b 3 Q 7 L C Z x d W 9 0 O 1 N l Y 3 R p b 2 4 x L 1 N o Z W V 0 M S A o M i k v Q 2 h h b m d l Z C B U e X B l L n t M b 3 c g K F J z L i k s N H 0 m c X V v d D s s J n F 1 b 3 Q 7 U 2 V j d G l v b j E v U 2 h l Z X Q x I C g y K S 9 D a G F u Z 2 V k I F R 5 c G U u e 0 N s b 3 N l I C h S c y 4 p L D V 9 J n F 1 b 3 Q 7 L C Z x d W 9 0 O 1 N l Y 3 R p b 2 4 x L 1 N o Z W V 0 M S A o M i k v Q 2 h h b m d l Z C B U e X B l L n t U c m F k Z S B W b 2 w s N n 0 m c X V v d D s s J n F 1 b 3 Q 7 U 2 V j d G l v b j E v U 2 h l Z X Q x I C g y K S 9 D a G F u Z 2 V k I F R 5 c G U u e 1 N o Y X J l I F Z v b C w 3 f S Z x d W 9 0 O y w m c X V v d D t T Z W N 0 a W 9 u M S 9 T a G V l d D E g K D I p L 0 N o Y W 5 n Z W Q g V H l w Z S 5 7 V H V y b m 9 2 Z X I g K F J z L i k s O H 0 m c X V v d D s s J n F 1 b 3 Q 7 U 2 V j d G l v b j E v U 2 h l Z X Q x I C g y K S 9 D a G F u Z 2 V k I F R 5 c G U u e 0 x h c 3 Q g V H J h Z G V k I E R h d G U s O X 0 m c X V v d D s s J n F 1 b 3 Q 7 U 2 V j d G l v b j E v U 2 h l Z X Q x I C g y K S 9 D a G F u Z 2 V k I F R 5 c G U u e 0 R h e X M g V H J h Z G V k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2 h l Z X Q x I C g y K S 9 D a G F u Z 2 V k I F R 5 c G U u e 1 B l c m l v Z C w w f S Z x d W 9 0 O y w m c X V v d D t T Z W N 0 a W 9 u M S 9 T a G V l d D E g K D I p L 0 N o Y W 5 n Z W Q g V H l w Z S 5 7 R G F 0 Z S B I a W d o L D F 9 J n F 1 b 3 Q 7 L C Z x d W 9 0 O 1 N l Y 3 R p b 2 4 x L 1 N o Z W V 0 M S A o M i k v Q 2 h h b m d l Z C B U e X B l L n t I a W d o I C h S c y 4 p L D J 9 J n F 1 b 3 Q 7 L C Z x d W 9 0 O 1 N l Y 3 R p b 2 4 x L 1 N o Z W V 0 M S A o M i k v Q 2 h h b m d l Z C B U e X B l L n t E Y X R l I E x v d y A o U n M u K S w z f S Z x d W 9 0 O y w m c X V v d D t T Z W N 0 a W 9 u M S 9 T a G V l d D E g K D I p L 0 N o Y W 5 n Z W Q g V H l w Z S 5 7 T G 9 3 I C h S c y 4 p L D R 9 J n F 1 b 3 Q 7 L C Z x d W 9 0 O 1 N l Y 3 R p b 2 4 x L 1 N o Z W V 0 M S A o M i k v Q 2 h h b m d l Z C B U e X B l L n t D b G 9 z Z S A o U n M u K S w 1 f S Z x d W 9 0 O y w m c X V v d D t T Z W N 0 a W 9 u M S 9 T a G V l d D E g K D I p L 0 N o Y W 5 n Z W Q g V H l w Z S 5 7 V H J h Z G U g V m 9 s L D Z 9 J n F 1 b 3 Q 7 L C Z x d W 9 0 O 1 N l Y 3 R p b 2 4 x L 1 N o Z W V 0 M S A o M i k v Q 2 h h b m d l Z C B U e X B l L n t T a G F y Z S B W b 2 w s N 3 0 m c X V v d D s s J n F 1 b 3 Q 7 U 2 V j d G l v b j E v U 2 h l Z X Q x I C g y K S 9 D a G F u Z 2 V k I F R 5 c G U u e 1 R 1 c m 5 v d m V y I C h S c y 4 p L D h 9 J n F 1 b 3 Q 7 L C Z x d W 9 0 O 1 N l Y 3 R p b 2 4 x L 1 N o Z W V 0 M S A o M i k v Q 2 h h b m d l Z C B U e X B l L n t M Y X N 0 I F R y Y W R l Z C B E Y X R l L D l 9 J n F 1 b 3 Q 7 L C Z x d W 9 0 O 1 N l Y 3 R p b 2 4 x L 1 N o Z W V 0 M S A o M i k v Q 2 h h b m d l Z C B U e X B l L n t E Y X l z I F R y Y W R l Z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x Y 2 N i M T k y L W I 3 Z D E t N D B k N i 1 h M W Y 5 L T M w Z W Y 2 N W Q z Y j U y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T a G V l d D F f X z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Q Z X J p b 2 Q m c X V v d D s s J n F 1 b 3 Q 7 R G F 0 Z S B I a W d o J n F 1 b 3 Q 7 L C Z x d W 9 0 O 0 h p Z 2 g g K F J z L i k m c X V v d D s s J n F 1 b 3 Q 7 R G F 0 Z S B M b 3 c g K F J z L i k m c X V v d D s s J n F 1 b 3 Q 7 T G 9 3 I C h S c y 4 p J n F 1 b 3 Q 7 L C Z x d W 9 0 O 0 N s b 3 N l I C h S c y 4 p J n F 1 b 3 Q 7 L C Z x d W 9 0 O 1 R y Y W R l I F Z v b C Z x d W 9 0 O y w m c X V v d D t T a G F y Z S B W b 2 w m c X V v d D s s J n F 1 b 3 Q 7 V H V y b m 9 2 Z X I g K F J z L i k m c X V v d D s s J n F 1 b 3 Q 7 T G F z d C B U c m F k Z W Q g R G F 0 Z S Z x d W 9 0 O y w m c X V v d D t E Y X l z I F R y Y W R l Z C Z x d W 9 0 O 1 0 i I C 8 + P E V u d H J 5 I F R 5 c G U 9 I k Z p b G x D b 2 x 1 b W 5 U e X B l c y I g V m F s d W U 9 I n N D U V l G Q m d V R k F 3 T U Z C Z 0 0 9 I i A v P j x F b n R y e S B U e X B l P S J G a W x s T G F z d F V w Z G F 0 Z W Q i I F Z h b H V l P S J k M j A y N S 0 x M S 0 w N l Q x N j o w M j o z M S 4 x N z c z O D g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A o M y k v Q 2 h h b m d l Z C B U e X B l L n t Q Z X J p b 2 Q s M H 0 m c X V v d D s s J n F 1 b 3 Q 7 U 2 V j d G l v b j E v U 2 h l Z X Q x I C g z K S 9 D a G F u Z 2 V k I F R 5 c G U u e 0 R h d G U g S G l n a C w x f S Z x d W 9 0 O y w m c X V v d D t T Z W N 0 a W 9 u M S 9 T a G V l d D E g K D M p L 0 N o Y W 5 n Z W Q g V H l w Z S 5 7 S G l n a C A o U n M u K S w y f S Z x d W 9 0 O y w m c X V v d D t T Z W N 0 a W 9 u M S 9 T a G V l d D E g K D M p L 0 N o Y W 5 n Z W Q g V H l w Z S 5 7 R G F 0 Z S B M b 3 c g K F J z L i k s M 3 0 m c X V v d D s s J n F 1 b 3 Q 7 U 2 V j d G l v b j E v U 2 h l Z X Q x I C g z K S 9 D a G F u Z 2 V k I F R 5 c G U u e 0 x v d y A o U n M u K S w 0 f S Z x d W 9 0 O y w m c X V v d D t T Z W N 0 a W 9 u M S 9 T a G V l d D E g K D M p L 0 N o Y W 5 n Z W Q g V H l w Z S 5 7 Q 2 x v c 2 U g K F J z L i k s N X 0 m c X V v d D s s J n F 1 b 3 Q 7 U 2 V j d G l v b j E v U 2 h l Z X Q x I C g z K S 9 D a G F u Z 2 V k I F R 5 c G U u e 1 R y Y W R l I F Z v b C w 2 f S Z x d W 9 0 O y w m c X V v d D t T Z W N 0 a W 9 u M S 9 T a G V l d D E g K D M p L 0 N o Y W 5 n Z W Q g V H l w Z S 5 7 U 2 h h c m U g V m 9 s L D d 9 J n F 1 b 3 Q 7 L C Z x d W 9 0 O 1 N l Y 3 R p b 2 4 x L 1 N o Z W V 0 M S A o M y k v Q 2 h h b m d l Z C B U e X B l L n t U d X J u b 3 Z l c i A o U n M u K S w 4 f S Z x d W 9 0 O y w m c X V v d D t T Z W N 0 a W 9 u M S 9 T a G V l d D E g K D M p L 0 N o Y W 5 n Z W Q g V H l w Z S 5 7 T G F z d C B U c m F k Z W Q g R G F 0 Z S w 5 f S Z x d W 9 0 O y w m c X V v d D t T Z W N 0 a W 9 u M S 9 T a G V l d D E g K D M p L 0 N o Y W 5 n Z W Q g V H l w Z S 5 7 R G F 5 c y B U c m F k Z W Q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T a G V l d D E g K D M p L 0 N o Y W 5 n Z W Q g V H l w Z S 5 7 U G V y a W 9 k L D B 9 J n F 1 b 3 Q 7 L C Z x d W 9 0 O 1 N l Y 3 R p b 2 4 x L 1 N o Z W V 0 M S A o M y k v Q 2 h h b m d l Z C B U e X B l L n t E Y X R l I E h p Z 2 g s M X 0 m c X V v d D s s J n F 1 b 3 Q 7 U 2 V j d G l v b j E v U 2 h l Z X Q x I C g z K S 9 D a G F u Z 2 V k I F R 5 c G U u e 0 h p Z 2 g g K F J z L i k s M n 0 m c X V v d D s s J n F 1 b 3 Q 7 U 2 V j d G l v b j E v U 2 h l Z X Q x I C g z K S 9 D a G F u Z 2 V k I F R 5 c G U u e 0 R h d G U g T G 9 3 I C h S c y 4 p L D N 9 J n F 1 b 3 Q 7 L C Z x d W 9 0 O 1 N l Y 3 R p b 2 4 x L 1 N o Z W V 0 M S A o M y k v Q 2 h h b m d l Z C B U e X B l L n t M b 3 c g K F J z L i k s N H 0 m c X V v d D s s J n F 1 b 3 Q 7 U 2 V j d G l v b j E v U 2 h l Z X Q x I C g z K S 9 D a G F u Z 2 V k I F R 5 c G U u e 0 N s b 3 N l I C h S c y 4 p L D V 9 J n F 1 b 3 Q 7 L C Z x d W 9 0 O 1 N l Y 3 R p b 2 4 x L 1 N o Z W V 0 M S A o M y k v Q 2 h h b m d l Z C B U e X B l L n t U c m F k Z S B W b 2 w s N n 0 m c X V v d D s s J n F 1 b 3 Q 7 U 2 V j d G l v b j E v U 2 h l Z X Q x I C g z K S 9 D a G F u Z 2 V k I F R 5 c G U u e 1 N o Y X J l I F Z v b C w 3 f S Z x d W 9 0 O y w m c X V v d D t T Z W N 0 a W 9 u M S 9 T a G V l d D E g K D M p L 0 N o Y W 5 n Z W Q g V H l w Z S 5 7 V H V y b m 9 2 Z X I g K F J z L i k s O H 0 m c X V v d D s s J n F 1 b 3 Q 7 U 2 V j d G l v b j E v U 2 h l Z X Q x I C g z K S 9 D a G F u Z 2 V k I F R 5 c G U u e 0 x h c 3 Q g V H J h Z G V k I E R h d G U s O X 0 m c X V v d D s s J n F 1 b 3 Q 7 U 2 V j d G l v b j E v U 2 h l Z X Q x I C g z K S 9 D a G F u Z 2 V k I F R 5 c G U u e 0 R h e X M g V H J h Z G V k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a G V l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E z Z j U y Y T M t N z V h Y i 0 0 Z D g 0 L W J i O T E t Y T k y Z G J m N j c 4 N 2 E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o Z W V 0 M V 9 f N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B l c m l v Z C Z x d W 9 0 O y w m c X V v d D t E Y X R l I E h p Z 2 g m c X V v d D s s J n F 1 b 3 Q 7 S G l n a C A o U n M u K S Z x d W 9 0 O y w m c X V v d D t E Y X R l I E x v d y A o U n M u K S Z x d W 9 0 O y w m c X V v d D t M b 3 c g K F J z L i k m c X V v d D s s J n F 1 b 3 Q 7 Q 2 x v c 2 U g K F J z L i k m c X V v d D s s J n F 1 b 3 Q 7 V H J h Z G U g V m 9 s J n F 1 b 3 Q 7 L C Z x d W 9 0 O 1 N o Y X J l I F Z v b C Z x d W 9 0 O y w m c X V v d D t U d X J u b 3 Z l c i A o U n M u K S Z x d W 9 0 O y w m c X V v d D t M Y X N 0 I F R y Y W R l Z C B E Y X R l J n F 1 b 3 Q 7 L C Z x d W 9 0 O 0 R h e X M g V H J h Z G V k J n F 1 b 3 Q 7 X S I g L z 4 8 R W 5 0 c n k g V H l w Z T 0 i R m l s b E N v b H V t b l R 5 c G V z I i B W Y W x 1 Z T 0 i c 0 N R W U Z C Z 1 V G Q X d N R k J n T T 0 i I C 8 + P E V u d H J 5 I F R 5 c G U 9 I k Z p b G x M Y X N 0 V X B k Y X R l Z C I g V m F s d W U 9 I m Q y M D I 1 L T E x L T A 2 V D E 2 O j A z O j I w L j E 5 O D Q w N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I C g 0 K S 9 D a G F u Z 2 V k I F R 5 c G U u e 1 B l c m l v Z C w w f S Z x d W 9 0 O y w m c X V v d D t T Z W N 0 a W 9 u M S 9 T a G V l d D E g K D Q p L 0 N o Y W 5 n Z W Q g V H l w Z S 5 7 R G F 0 Z S B I a W d o L D F 9 J n F 1 b 3 Q 7 L C Z x d W 9 0 O 1 N l Y 3 R p b 2 4 x L 1 N o Z W V 0 M S A o N C k v Q 2 h h b m d l Z C B U e X B l L n t I a W d o I C h S c y 4 p L D J 9 J n F 1 b 3 Q 7 L C Z x d W 9 0 O 1 N l Y 3 R p b 2 4 x L 1 N o Z W V 0 M S A o N C k v Q 2 h h b m d l Z C B U e X B l L n t E Y X R l I E x v d y A o U n M u K S w z f S Z x d W 9 0 O y w m c X V v d D t T Z W N 0 a W 9 u M S 9 T a G V l d D E g K D Q p L 0 N o Y W 5 n Z W Q g V H l w Z S 5 7 T G 9 3 I C h S c y 4 p L D R 9 J n F 1 b 3 Q 7 L C Z x d W 9 0 O 1 N l Y 3 R p b 2 4 x L 1 N o Z W V 0 M S A o N C k v Q 2 h h b m d l Z C B U e X B l L n t D b G 9 z Z S A o U n M u K S w 1 f S Z x d W 9 0 O y w m c X V v d D t T Z W N 0 a W 9 u M S 9 T a G V l d D E g K D Q p L 0 N o Y W 5 n Z W Q g V H l w Z S 5 7 V H J h Z G U g V m 9 s L D Z 9 J n F 1 b 3 Q 7 L C Z x d W 9 0 O 1 N l Y 3 R p b 2 4 x L 1 N o Z W V 0 M S A o N C k v Q 2 h h b m d l Z C B U e X B l L n t T a G F y Z S B W b 2 w s N 3 0 m c X V v d D s s J n F 1 b 3 Q 7 U 2 V j d G l v b j E v U 2 h l Z X Q x I C g 0 K S 9 D a G F u Z 2 V k I F R 5 c G U u e 1 R 1 c m 5 v d m V y I C h S c y 4 p L D h 9 J n F 1 b 3 Q 7 L C Z x d W 9 0 O 1 N l Y 3 R p b 2 4 x L 1 N o Z W V 0 M S A o N C k v Q 2 h h b m d l Z C B U e X B l L n t M Y X N 0 I F R y Y W R l Z C B E Y X R l L D l 9 J n F 1 b 3 Q 7 L C Z x d W 9 0 O 1 N l Y 3 R p b 2 4 x L 1 N o Z W V 0 M S A o N C k v Q 2 h h b m d l Z C B U e X B l L n t E Y X l z I F R y Y W R l Z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N o Z W V 0 M S A o N C k v Q 2 h h b m d l Z C B U e X B l L n t Q Z X J p b 2 Q s M H 0 m c X V v d D s s J n F 1 b 3 Q 7 U 2 V j d G l v b j E v U 2 h l Z X Q x I C g 0 K S 9 D a G F u Z 2 V k I F R 5 c G U u e 0 R h d G U g S G l n a C w x f S Z x d W 9 0 O y w m c X V v d D t T Z W N 0 a W 9 u M S 9 T a G V l d D E g K D Q p L 0 N o Y W 5 n Z W Q g V H l w Z S 5 7 S G l n a C A o U n M u K S w y f S Z x d W 9 0 O y w m c X V v d D t T Z W N 0 a W 9 u M S 9 T a G V l d D E g K D Q p L 0 N o Y W 5 n Z W Q g V H l w Z S 5 7 R G F 0 Z S B M b 3 c g K F J z L i k s M 3 0 m c X V v d D s s J n F 1 b 3 Q 7 U 2 V j d G l v b j E v U 2 h l Z X Q x I C g 0 K S 9 D a G F u Z 2 V k I F R 5 c G U u e 0 x v d y A o U n M u K S w 0 f S Z x d W 9 0 O y w m c X V v d D t T Z W N 0 a W 9 u M S 9 T a G V l d D E g K D Q p L 0 N o Y W 5 n Z W Q g V H l w Z S 5 7 Q 2 x v c 2 U g K F J z L i k s N X 0 m c X V v d D s s J n F 1 b 3 Q 7 U 2 V j d G l v b j E v U 2 h l Z X Q x I C g 0 K S 9 D a G F u Z 2 V k I F R 5 c G U u e 1 R y Y W R l I F Z v b C w 2 f S Z x d W 9 0 O y w m c X V v d D t T Z W N 0 a W 9 u M S 9 T a G V l d D E g K D Q p L 0 N o Y W 5 n Z W Q g V H l w Z S 5 7 U 2 h h c m U g V m 9 s L D d 9 J n F 1 b 3 Q 7 L C Z x d W 9 0 O 1 N l Y 3 R p b 2 4 x L 1 N o Z W V 0 M S A o N C k v Q 2 h h b m d l Z C B U e X B l L n t U d X J u b 3 Z l c i A o U n M u K S w 4 f S Z x d W 9 0 O y w m c X V v d D t T Z W N 0 a W 9 u M S 9 T a G V l d D E g K D Q p L 0 N o Y W 5 n Z W Q g V H l w Z S 5 7 T G F z d C B U c m F k Z W Q g R G F 0 Z S w 5 f S Z x d W 9 0 O y w m c X V v d D t T Z W N 0 a W 9 u M S 9 T a G V l d D E g K D Q p L 0 N o Y W 5 n Z W Q g V H l w Z S 5 7 R G F 5 c y B U c m F k Z W Q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N o Z W V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2 U 5 Z W U 4 N i 0 4 M z A 4 L T R k Z W Q t O D M y Z S 0 4 N 2 E y Z W J i Y W E z Y T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2 h l Z X Q x X 1 8 1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U G V y a W 9 k J n F 1 b 3 Q 7 L C Z x d W 9 0 O 0 R h d G U g S G l n a C Z x d W 9 0 O y w m c X V v d D t I a W d o I C h S c y 4 p J n F 1 b 3 Q 7 L C Z x d W 9 0 O 0 R h d G U g T G 9 3 I C h S c y 4 p J n F 1 b 3 Q 7 L C Z x d W 9 0 O 0 x v d y A o U n M u K S Z x d W 9 0 O y w m c X V v d D t D b G 9 z Z S A o U n M u K S Z x d W 9 0 O y w m c X V v d D t U c m F k Z S B W b 2 w m c X V v d D s s J n F 1 b 3 Q 7 U 2 h h c m U g V m 9 s J n F 1 b 3 Q 7 L C Z x d W 9 0 O 1 R 1 c m 5 v d m V y I C h S c y 4 p J n F 1 b 3 Q 7 L C Z x d W 9 0 O 0 x h c 3 Q g V H J h Z G V k I E R h d G U m c X V v d D s s J n F 1 b 3 Q 7 R G F 5 c y B U c m F k Z W Q m c X V v d D t d I i A v P j x F b n R y e S B U e X B l P S J G a W x s Q 2 9 s d W 1 u V H l w Z X M i I F Z h b H V l P S J z Q 1 F Z R k J n V U Z B d 0 1 G Q m d N P S I g L z 4 8 R W 5 0 c n k g V H l w Z T 0 i R m l s b E x h c 3 R V c G R h d G V k I i B W Y W x 1 Z T 0 i Z D I w M j U t M T E t M D Z U M T Y 6 M D M 6 N T Q u N D M 3 N z Y 5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g K D U p L 0 N o Y W 5 n Z W Q g V H l w Z S 5 7 U G V y a W 9 k L D B 9 J n F 1 b 3 Q 7 L C Z x d W 9 0 O 1 N l Y 3 R p b 2 4 x L 1 N o Z W V 0 M S A o N S k v Q 2 h h b m d l Z C B U e X B l L n t E Y X R l I E h p Z 2 g s M X 0 m c X V v d D s s J n F 1 b 3 Q 7 U 2 V j d G l v b j E v U 2 h l Z X Q x I C g 1 K S 9 D a G F u Z 2 V k I F R 5 c G U u e 0 h p Z 2 g g K F J z L i k s M n 0 m c X V v d D s s J n F 1 b 3 Q 7 U 2 V j d G l v b j E v U 2 h l Z X Q x I C g 1 K S 9 D a G F u Z 2 V k I F R 5 c G U u e 0 R h d G U g T G 9 3 I C h S c y 4 p L D N 9 J n F 1 b 3 Q 7 L C Z x d W 9 0 O 1 N l Y 3 R p b 2 4 x L 1 N o Z W V 0 M S A o N S k v Q 2 h h b m d l Z C B U e X B l L n t M b 3 c g K F J z L i k s N H 0 m c X V v d D s s J n F 1 b 3 Q 7 U 2 V j d G l v b j E v U 2 h l Z X Q x I C g 1 K S 9 D a G F u Z 2 V k I F R 5 c G U u e 0 N s b 3 N l I C h S c y 4 p L D V 9 J n F 1 b 3 Q 7 L C Z x d W 9 0 O 1 N l Y 3 R p b 2 4 x L 1 N o Z W V 0 M S A o N S k v Q 2 h h b m d l Z C B U e X B l L n t U c m F k Z S B W b 2 w s N n 0 m c X V v d D s s J n F 1 b 3 Q 7 U 2 V j d G l v b j E v U 2 h l Z X Q x I C g 1 K S 9 D a G F u Z 2 V k I F R 5 c G U u e 1 N o Y X J l I F Z v b C w 3 f S Z x d W 9 0 O y w m c X V v d D t T Z W N 0 a W 9 u M S 9 T a G V l d D E g K D U p L 0 N o Y W 5 n Z W Q g V H l w Z S 5 7 V H V y b m 9 2 Z X I g K F J z L i k s O H 0 m c X V v d D s s J n F 1 b 3 Q 7 U 2 V j d G l v b j E v U 2 h l Z X Q x I C g 1 K S 9 D a G F u Z 2 V k I F R 5 c G U u e 0 x h c 3 Q g V H J h Z G V k I E R h d G U s O X 0 m c X V v d D s s J n F 1 b 3 Q 7 U 2 V j d G l v b j E v U 2 h l Z X Q x I C g 1 K S 9 D a G F u Z 2 V k I F R 5 c G U u e 0 R h e X M g V H J h Z G V k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2 h l Z X Q x I C g 1 K S 9 D a G F u Z 2 V k I F R 5 c G U u e 1 B l c m l v Z C w w f S Z x d W 9 0 O y w m c X V v d D t T Z W N 0 a W 9 u M S 9 T a G V l d D E g K D U p L 0 N o Y W 5 n Z W Q g V H l w Z S 5 7 R G F 0 Z S B I a W d o L D F 9 J n F 1 b 3 Q 7 L C Z x d W 9 0 O 1 N l Y 3 R p b 2 4 x L 1 N o Z W V 0 M S A o N S k v Q 2 h h b m d l Z C B U e X B l L n t I a W d o I C h S c y 4 p L D J 9 J n F 1 b 3 Q 7 L C Z x d W 9 0 O 1 N l Y 3 R p b 2 4 x L 1 N o Z W V 0 M S A o N S k v Q 2 h h b m d l Z C B U e X B l L n t E Y X R l I E x v d y A o U n M u K S w z f S Z x d W 9 0 O y w m c X V v d D t T Z W N 0 a W 9 u M S 9 T a G V l d D E g K D U p L 0 N o Y W 5 n Z W Q g V H l w Z S 5 7 T G 9 3 I C h S c y 4 p L D R 9 J n F 1 b 3 Q 7 L C Z x d W 9 0 O 1 N l Y 3 R p b 2 4 x L 1 N o Z W V 0 M S A o N S k v Q 2 h h b m d l Z C B U e X B l L n t D b G 9 z Z S A o U n M u K S w 1 f S Z x d W 9 0 O y w m c X V v d D t T Z W N 0 a W 9 u M S 9 T a G V l d D E g K D U p L 0 N o Y W 5 n Z W Q g V H l w Z S 5 7 V H J h Z G U g V m 9 s L D Z 9 J n F 1 b 3 Q 7 L C Z x d W 9 0 O 1 N l Y 3 R p b 2 4 x L 1 N o Z W V 0 M S A o N S k v Q 2 h h b m d l Z C B U e X B l L n t T a G F y Z S B W b 2 w s N 3 0 m c X V v d D s s J n F 1 b 3 Q 7 U 2 V j d G l v b j E v U 2 h l Z X Q x I C g 1 K S 9 D a G F u Z 2 V k I F R 5 c G U u e 1 R 1 c m 5 v d m V y I C h S c y 4 p L D h 9 J n F 1 b 3 Q 7 L C Z x d W 9 0 O 1 N l Y 3 R p b 2 4 x L 1 N o Z W V 0 M S A o N S k v Q 2 h h b m d l Z C B U e X B l L n t M Y X N 0 I F R y Y W R l Z C B E Y X R l L D l 9 J n F 1 b 3 Q 7 L C Z x d W 9 0 O 1 N l Y 3 R p b 2 4 x L 1 N o Z W V 0 M S A o N S k v Q 2 h h b m d l Z C B U e X B l L n t E Y X l z I F R y Y W R l Z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2 h l Z X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x M W E 4 M T J l L W V i Z D Q t N G F i N y 0 5 N 2 Q 1 L W U 4 Y W U 5 Z T Z l O W Z i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N 1 Q x M T o w N T o z O S 4 3 O D g z O T g 3 W i I g L z 4 8 R W 5 0 c n k g V H l w Z T 0 i R m l s b E N v b H V t b l R 5 c G V z I i B W Y W x 1 Z T 0 i c 0 N R V T 0 i I C 8 + P E V u d H J 5 I F R 5 c G U 9 I k Z p b G x D b 2 x 1 b W 5 O Y W 1 l c y I g V m F s d W U 9 I n N b J n F 1 b 3 Q 7 V H J h Z G V k I E R h d G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g K D Y p L 0 N o Y W 5 n Z W Q g V H l w Z S 5 7 V H J h Z G V k I E R h d G U s M H 0 m c X V v d D s s J n F 1 b 3 Q 7 U 2 V j d G l v b j E v U 2 h l Z X Q x I C g 2 K S 9 D a G F u Z 2 V k I F R 5 c G U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N o Z W V 0 M S A o N i k v Q 2 h h b m d l Z C B U e X B l L n t U c m F k Z W Q g R G F 0 Z S w w f S Z x d W 9 0 O y w m c X V v d D t T Z W N 0 a W 9 u M S 9 T a G V l d D E g K D Y p L 0 N o Y W 5 n Z W Q g V H l w Z S 5 7 V m F s d W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i k v U 2 h l Z X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0 Y j g 1 Z G I 0 L T B m M z U t N D Q w Y y 1 i M m M 2 L T I x Y z M 1 M j c 0 M 2 Y x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T a G V l d D F f X z c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D d U M T E 6 M D Y 6 N T M u M D U 3 N j Q 5 N V o i I C 8 + P E V u d H J 5 I F R 5 c G U 9 I k Z p b G x D b 2 x 1 b W 5 U e X B l c y I g V m F s d W U 9 I n N D U V U 9 I i A v P j x F b n R y e S B U e X B l P S J G a W x s Q 2 9 s d W 1 u T m F t Z X M i I F Z h b H V l P S J z W y Z x d W 9 0 O 1 R y Y W R l Z C B E Y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I C g 3 K S 9 D a G F u Z 2 V k I F R 5 c G U u e 1 R y Y W R l Z C B E Y X R l L D B 9 J n F 1 b 3 Q 7 L C Z x d W 9 0 O 1 N l Y 3 R p b 2 4 x L 1 N o Z W V 0 M S A o N y k v Q 2 h h b m d l Z C B U e X B l L n t W Y W x 1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T a G V l d D E g K D c p L 0 N o Y W 5 n Z W Q g V H l w Z S 5 7 V H J h Z G V k I E R h d G U s M H 0 m c X V v d D s s J n F 1 b 3 Q 7 U 2 V j d G l v b j E v U 2 h l Z X Q x I C g 3 K S 9 D a G F u Z 2 V k I F R 5 c G U u e 1 Z h b H V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c p L 1 N o Z W V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V b e H G t w H A k a e 2 H h i 8 x g / 6 w A A A A A C A A A A A A A Q Z g A A A A E A A C A A A A C K 5 H 2 c Y m n p x c Z k C V Z B 2 2 h R u c 0 5 J 8 S b O d F O H 4 G B Y / x n / g A A A A A O g A A A A A I A A C A A A A B U a f F U B J U + s l L Y 9 9 R / p o z w L F U e a g H v 9 b F d K g u l b l 2 4 / V A A A A A S / p 3 c P L d w P 8 s 7 C S t N H 4 D F k n c J m / I 5 P J K X U W c K E W + c I p D C i d e g 6 Z M 8 P F u a g j 6 a 0 v G H 5 k Z + v S 9 k e L j u y P 3 t g a 9 d j 3 A x X P H 4 1 K l R T B l 1 q M K k W 0 A A A A D 2 f M l m z B K t k L l 7 n Z k B J N n H Q + K b c Z g t S D j A e b k M o t K 2 a N R 3 h z l F q y U a X d G Q b f 6 v 3 L f K 8 d G O U X Z H W o x H v k f C p 1 O 2 < / D a t a M a s h u p > 
</file>

<file path=customXml/itemProps1.xml><?xml version="1.0" encoding="utf-8"?>
<ds:datastoreItem xmlns:ds="http://schemas.openxmlformats.org/officeDocument/2006/customXml" ds:itemID="{3E913724-2AA8-4DB1-8534-B6312B6750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LIOC.N0000</vt:lpstr>
      <vt:lpstr>CTC.N0000</vt:lpstr>
      <vt:lpstr>DIAL.N0000</vt:lpstr>
      <vt:lpstr>COMB.N0000</vt:lpstr>
      <vt:lpstr>ASPI</vt:lpstr>
      <vt:lpstr>Returns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MHMN Perera</dc:creator>
  <cp:lastModifiedBy>MHM N PERERA</cp:lastModifiedBy>
  <dcterms:created xsi:type="dcterms:W3CDTF">2025-11-07T11:48:44Z</dcterms:created>
  <dcterms:modified xsi:type="dcterms:W3CDTF">2025-11-07T13:04:31Z</dcterms:modified>
</cp:coreProperties>
</file>